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8_{9774A03D-29D1-4184-8E07-D73ECA2434A7}" xr6:coauthVersionLast="47" xr6:coauthVersionMax="47" xr10:uidLastSave="{00000000-0000-0000-0000-000000000000}"/>
  <bookViews>
    <workbookView xWindow="-120" yWindow="-120" windowWidth="21840" windowHeight="13140" tabRatio="654" firstSheet="1" activeTab="3" xr2:uid="{00000000-000D-0000-FFFF-FFFF00000000}"/>
  </bookViews>
  <sheets>
    <sheet name="Instruction" sheetId="19" r:id="rId1"/>
    <sheet name="Realisation vs budget" sheetId="27" r:id="rId2"/>
    <sheet name="Realisation" sheetId="20" r:id="rId3"/>
    <sheet name="Budget" sheetId="10" r:id="rId4"/>
    <sheet name="Activities inception (main)" sheetId="3" r:id="rId5"/>
    <sheet name="Activities year 1" sheetId="13" r:id="rId6"/>
    <sheet name="Activities year 2" sheetId="15" r:id="rId7"/>
    <sheet name="Activities Year 3" sheetId="16" r:id="rId8"/>
    <sheet name="Activities year 4" sheetId="17" r:id="rId9"/>
    <sheet name="Activities total" sheetId="18" r:id="rId10"/>
    <sheet name="Key standards table" sheetId="28" r:id="rId11"/>
    <sheet name="Payment schedule" sheetId="29" r:id="rId12"/>
    <sheet name="gegevensblad" sheetId="12" state="hidden" r:id="rId13"/>
    <sheet name="Blad2" sheetId="7" state="hidden" r:id="rId14"/>
  </sheets>
  <externalReferences>
    <externalReference r:id="rId15"/>
  </externalReferences>
  <definedNames>
    <definedName name="_ftnref1" localSheetId="0">Instruction!#REF!</definedName>
    <definedName name="_GoBack" localSheetId="3">Budget!$H$181</definedName>
    <definedName name="_GoBack" localSheetId="2">Realisation!$H$190</definedName>
    <definedName name="_GoBack" localSheetId="1">'Realisation vs budget'!$G$188</definedName>
    <definedName name="_xlnm.Print_Area" localSheetId="4">'Activities inception (main)'!$A$7:$AA$84</definedName>
    <definedName name="_xlnm.Print_Area" localSheetId="9">'Activities total'!$A$7:$AC$32</definedName>
    <definedName name="_xlnm.Print_Area" localSheetId="5">'Activities year 1'!$A$7:$AA$84</definedName>
    <definedName name="_xlnm.Print_Area" localSheetId="6">'Activities year 2'!$A$7:$AA$84</definedName>
    <definedName name="_xlnm.Print_Area" localSheetId="7">'Activities Year 3'!$A$7:$AA$84</definedName>
    <definedName name="_xlnm.Print_Area" localSheetId="8">'Activities year 4'!$A$7:$AA$84</definedName>
    <definedName name="_xlnm.Print_Area" localSheetId="3">Budget!$A$1:$AI$208</definedName>
    <definedName name="_xlnm.Print_Area" localSheetId="0">Instruction!$B$1:$D$79</definedName>
    <definedName name="_xlnm.Print_Area" localSheetId="10">'Key standards table'!$A$1:$L$71</definedName>
    <definedName name="_xlnm.Print_Area" localSheetId="2">Realisation!$A$1:$AI$218</definedName>
    <definedName name="_xlnm.Print_Area" localSheetId="1">'Realisation vs budget'!$A$1:$Q$191</definedName>
    <definedName name="module" localSheetId="3">[1]Blad2!$A$2:$A$4</definedName>
    <definedName name="module" localSheetId="2">[1]Blad2!$A$2:$A$4</definedName>
    <definedName name="module" localSheetId="1">[1]Blad2!$A$2:$A$4</definedName>
    <definedName name="module">Blad2!$A$2:$A$4</definedName>
    <definedName name="PROJTITEL">Budget!$C$4</definedName>
    <definedName name="subsidiepercentage">[1]Blad2!$D$1:$D$5</definedName>
    <definedName name="Subsidy_rate">Blad2!$D$2:$D$4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9" l="1"/>
  <c r="D10" i="29" l="1"/>
  <c r="L41" i="28"/>
  <c r="E41" i="28"/>
  <c r="F41" i="28"/>
  <c r="G41" i="28"/>
  <c r="H41" i="28"/>
  <c r="I41" i="28"/>
  <c r="J41" i="28"/>
  <c r="K41" i="28"/>
  <c r="D41" i="28"/>
  <c r="C41" i="28"/>
  <c r="C39" i="28"/>
  <c r="C47" i="28"/>
  <c r="C4" i="28"/>
  <c r="C23" i="28"/>
  <c r="H144" i="20"/>
  <c r="G179" i="10"/>
  <c r="C10" i="10"/>
  <c r="D25" i="18"/>
  <c r="E25" i="18"/>
  <c r="F25" i="18"/>
  <c r="G25" i="18"/>
  <c r="H25" i="18"/>
  <c r="I25" i="18"/>
  <c r="J25" i="18"/>
  <c r="K25" i="18"/>
  <c r="L25" i="18"/>
  <c r="M25" i="18"/>
  <c r="N25" i="18"/>
  <c r="O25" i="18"/>
  <c r="P25" i="18"/>
  <c r="Q25" i="18"/>
  <c r="R25" i="18"/>
  <c r="S25" i="18"/>
  <c r="T25" i="18"/>
  <c r="U25" i="18"/>
  <c r="V25" i="18"/>
  <c r="W25" i="18"/>
  <c r="X25" i="18"/>
  <c r="Y25" i="18"/>
  <c r="Z25" i="18"/>
  <c r="AA25" i="18"/>
  <c r="C25" i="18"/>
  <c r="D24" i="18"/>
  <c r="E24" i="18"/>
  <c r="F24" i="18"/>
  <c r="G24" i="18"/>
  <c r="H24" i="18"/>
  <c r="I24" i="18"/>
  <c r="J24" i="18"/>
  <c r="K24" i="18"/>
  <c r="L24" i="18"/>
  <c r="M24" i="18"/>
  <c r="N24" i="18"/>
  <c r="O24" i="18"/>
  <c r="P24" i="18"/>
  <c r="Q24" i="18"/>
  <c r="R24" i="18"/>
  <c r="S24" i="18"/>
  <c r="T24" i="18"/>
  <c r="U24" i="18"/>
  <c r="V24" i="18"/>
  <c r="W24" i="18"/>
  <c r="X24" i="18"/>
  <c r="Y24" i="18"/>
  <c r="Z24" i="18"/>
  <c r="AA24" i="18"/>
  <c r="C24" i="18"/>
  <c r="D23" i="18"/>
  <c r="E23" i="18"/>
  <c r="F23" i="18"/>
  <c r="G23" i="18"/>
  <c r="H23" i="18"/>
  <c r="I23" i="18"/>
  <c r="J23" i="18"/>
  <c r="K23" i="18"/>
  <c r="L23" i="18"/>
  <c r="M23" i="18"/>
  <c r="N23" i="18"/>
  <c r="O23" i="18"/>
  <c r="P23" i="18"/>
  <c r="Q23" i="18"/>
  <c r="R23" i="18"/>
  <c r="S23" i="18"/>
  <c r="T23" i="18"/>
  <c r="U23" i="18"/>
  <c r="V23" i="18"/>
  <c r="W23" i="18"/>
  <c r="X23" i="18"/>
  <c r="Y23" i="18"/>
  <c r="Z23" i="18"/>
  <c r="AA23" i="18"/>
  <c r="C23" i="18"/>
  <c r="D22" i="18"/>
  <c r="E22" i="18"/>
  <c r="F22" i="18"/>
  <c r="G22" i="18"/>
  <c r="H22" i="18"/>
  <c r="I22" i="18"/>
  <c r="J22" i="18"/>
  <c r="K22" i="18"/>
  <c r="L22" i="18"/>
  <c r="M22" i="18"/>
  <c r="N22" i="18"/>
  <c r="O22" i="18"/>
  <c r="P22" i="18"/>
  <c r="Q22" i="18"/>
  <c r="R22" i="18"/>
  <c r="S22" i="18"/>
  <c r="T22" i="18"/>
  <c r="U22" i="18"/>
  <c r="V22" i="18"/>
  <c r="W22" i="18"/>
  <c r="X22" i="18"/>
  <c r="Y22" i="18"/>
  <c r="Z22" i="18"/>
  <c r="AA22" i="18"/>
  <c r="C22" i="18"/>
  <c r="D21" i="18"/>
  <c r="E21" i="18"/>
  <c r="F21" i="18"/>
  <c r="G21" i="18"/>
  <c r="H21" i="18"/>
  <c r="I21" i="18"/>
  <c r="J21" i="18"/>
  <c r="K21" i="18"/>
  <c r="L21" i="18"/>
  <c r="M21" i="18"/>
  <c r="N21" i="18"/>
  <c r="O21" i="18"/>
  <c r="P21" i="18"/>
  <c r="Q21" i="18"/>
  <c r="R21" i="18"/>
  <c r="S21" i="18"/>
  <c r="T21" i="18"/>
  <c r="U21" i="18"/>
  <c r="V21" i="18"/>
  <c r="W21" i="18"/>
  <c r="X21" i="18"/>
  <c r="Y21" i="18"/>
  <c r="Z21" i="18"/>
  <c r="AA21" i="18"/>
  <c r="C21" i="18"/>
  <c r="D16" i="18"/>
  <c r="E16" i="18"/>
  <c r="F16" i="18"/>
  <c r="G16" i="18"/>
  <c r="H16" i="18"/>
  <c r="I16" i="18"/>
  <c r="J16" i="18"/>
  <c r="K16" i="18"/>
  <c r="L16" i="18"/>
  <c r="M16" i="18"/>
  <c r="N16" i="18"/>
  <c r="O16" i="18"/>
  <c r="P16" i="18"/>
  <c r="Q16" i="18"/>
  <c r="R16" i="18"/>
  <c r="S16" i="18"/>
  <c r="T16" i="18"/>
  <c r="U16" i="18"/>
  <c r="V16" i="18"/>
  <c r="W16" i="18"/>
  <c r="X16" i="18"/>
  <c r="Y16" i="18"/>
  <c r="Z16" i="18"/>
  <c r="AA16" i="18"/>
  <c r="C16" i="18"/>
  <c r="AC77" i="17"/>
  <c r="D78" i="17"/>
  <c r="E78" i="17"/>
  <c r="F78" i="17"/>
  <c r="G78" i="17"/>
  <c r="H78" i="17"/>
  <c r="I78" i="17"/>
  <c r="J78" i="17"/>
  <c r="K78" i="17"/>
  <c r="L78" i="17"/>
  <c r="M78" i="17"/>
  <c r="N78" i="17"/>
  <c r="O78" i="17"/>
  <c r="P78" i="17"/>
  <c r="Q78" i="17"/>
  <c r="R78" i="17"/>
  <c r="S78" i="17"/>
  <c r="T78" i="17"/>
  <c r="U78" i="17"/>
  <c r="V78" i="17"/>
  <c r="W78" i="17"/>
  <c r="X78" i="17"/>
  <c r="Y78" i="17"/>
  <c r="Z78" i="17"/>
  <c r="AA78" i="17"/>
  <c r="C78" i="17"/>
  <c r="D43" i="17"/>
  <c r="E43" i="17"/>
  <c r="F43" i="17"/>
  <c r="G43" i="17"/>
  <c r="H43" i="17"/>
  <c r="I43" i="17"/>
  <c r="J43" i="17"/>
  <c r="K43" i="17"/>
  <c r="L43" i="17"/>
  <c r="M43" i="17"/>
  <c r="N43" i="17"/>
  <c r="O43" i="17"/>
  <c r="P43" i="17"/>
  <c r="Q43" i="17"/>
  <c r="R43" i="17"/>
  <c r="S43" i="17"/>
  <c r="T43" i="17"/>
  <c r="U43" i="17"/>
  <c r="V43" i="17"/>
  <c r="W43" i="17"/>
  <c r="X43" i="17"/>
  <c r="Y43" i="17"/>
  <c r="Z43" i="17"/>
  <c r="AA43" i="17"/>
  <c r="C43" i="17"/>
  <c r="AC77" i="16"/>
  <c r="AA78" i="16"/>
  <c r="D78" i="16"/>
  <c r="E78" i="16"/>
  <c r="F78" i="16"/>
  <c r="G78" i="16"/>
  <c r="H78" i="16"/>
  <c r="I78" i="16"/>
  <c r="J78" i="16"/>
  <c r="K78" i="16"/>
  <c r="L78" i="16"/>
  <c r="M78" i="16"/>
  <c r="N78" i="16"/>
  <c r="O78" i="16"/>
  <c r="P78" i="16"/>
  <c r="Q78" i="16"/>
  <c r="R78" i="16"/>
  <c r="S78" i="16"/>
  <c r="T78" i="16"/>
  <c r="U78" i="16"/>
  <c r="V78" i="16"/>
  <c r="W78" i="16"/>
  <c r="X78" i="16"/>
  <c r="Y78" i="16"/>
  <c r="Z78" i="16"/>
  <c r="C78" i="16"/>
  <c r="D43" i="16"/>
  <c r="E43" i="16"/>
  <c r="F43" i="16"/>
  <c r="G43" i="16"/>
  <c r="H43" i="16"/>
  <c r="I43" i="16"/>
  <c r="J43" i="16"/>
  <c r="K43" i="16"/>
  <c r="L43" i="16"/>
  <c r="M43" i="16"/>
  <c r="N43" i="16"/>
  <c r="O43" i="16"/>
  <c r="P43" i="16"/>
  <c r="Q43" i="16"/>
  <c r="R43" i="16"/>
  <c r="S43" i="16"/>
  <c r="T43" i="16"/>
  <c r="U43" i="16"/>
  <c r="V43" i="16"/>
  <c r="W43" i="16"/>
  <c r="X43" i="16"/>
  <c r="Y43" i="16"/>
  <c r="Z43" i="16"/>
  <c r="AA43" i="16"/>
  <c r="C43" i="16"/>
  <c r="C78" i="15"/>
  <c r="AC77" i="15"/>
  <c r="D78" i="15"/>
  <c r="E78" i="15"/>
  <c r="F78" i="15"/>
  <c r="G78" i="15"/>
  <c r="H78" i="15"/>
  <c r="I78" i="15"/>
  <c r="J78" i="15"/>
  <c r="K78" i="15"/>
  <c r="L78" i="15"/>
  <c r="M78" i="15"/>
  <c r="N78" i="15"/>
  <c r="O78" i="15"/>
  <c r="P78" i="15"/>
  <c r="Q78" i="15"/>
  <c r="R78" i="15"/>
  <c r="S78" i="15"/>
  <c r="T78" i="15"/>
  <c r="U78" i="15"/>
  <c r="V78" i="15"/>
  <c r="W78" i="15"/>
  <c r="X78" i="15"/>
  <c r="Y78" i="15"/>
  <c r="Z78" i="15"/>
  <c r="AA78" i="15"/>
  <c r="AA43" i="15"/>
  <c r="D43" i="15"/>
  <c r="E43" i="15"/>
  <c r="F43" i="15"/>
  <c r="G43" i="15"/>
  <c r="H43" i="15"/>
  <c r="I43" i="15"/>
  <c r="J43" i="15"/>
  <c r="K43" i="15"/>
  <c r="L43" i="15"/>
  <c r="M43" i="15"/>
  <c r="N43" i="15"/>
  <c r="O43" i="15"/>
  <c r="P43" i="15"/>
  <c r="Q43" i="15"/>
  <c r="R43" i="15"/>
  <c r="S43" i="15"/>
  <c r="T43" i="15"/>
  <c r="U43" i="15"/>
  <c r="V43" i="15"/>
  <c r="W43" i="15"/>
  <c r="X43" i="15"/>
  <c r="Y43" i="15"/>
  <c r="Z43" i="15"/>
  <c r="C43" i="15"/>
  <c r="AC77" i="13"/>
  <c r="D78" i="13"/>
  <c r="E78" i="13"/>
  <c r="F78" i="13"/>
  <c r="G78" i="13"/>
  <c r="H78" i="13"/>
  <c r="I78" i="13"/>
  <c r="J78" i="13"/>
  <c r="K78" i="13"/>
  <c r="L78" i="13"/>
  <c r="M78" i="13"/>
  <c r="N78" i="13"/>
  <c r="O78" i="13"/>
  <c r="P78" i="13"/>
  <c r="Q78" i="13"/>
  <c r="R78" i="13"/>
  <c r="S78" i="13"/>
  <c r="T78" i="13"/>
  <c r="U78" i="13"/>
  <c r="V78" i="13"/>
  <c r="W78" i="13"/>
  <c r="X78" i="13"/>
  <c r="Y78" i="13"/>
  <c r="Z78" i="13"/>
  <c r="AA78" i="13"/>
  <c r="C78" i="13"/>
  <c r="C43" i="13"/>
  <c r="D43" i="13"/>
  <c r="E43" i="13"/>
  <c r="F43" i="13"/>
  <c r="G43" i="13"/>
  <c r="H43" i="13"/>
  <c r="I43" i="13"/>
  <c r="J43" i="13"/>
  <c r="K43" i="13"/>
  <c r="L43" i="13"/>
  <c r="M43" i="13"/>
  <c r="N43" i="13"/>
  <c r="O43" i="13"/>
  <c r="P43" i="13"/>
  <c r="Q43" i="13"/>
  <c r="R43" i="13"/>
  <c r="S43" i="13"/>
  <c r="T43" i="13"/>
  <c r="U43" i="13"/>
  <c r="V43" i="13"/>
  <c r="W43" i="13"/>
  <c r="X43" i="13"/>
  <c r="Y43" i="13"/>
  <c r="Z43" i="13"/>
  <c r="AA43" i="13"/>
  <c r="AC77" i="3"/>
  <c r="D78" i="3"/>
  <c r="E78" i="3"/>
  <c r="F78" i="3"/>
  <c r="G78" i="3"/>
  <c r="H78" i="3"/>
  <c r="I78" i="3"/>
  <c r="J78" i="3"/>
  <c r="K78" i="3"/>
  <c r="L78" i="3"/>
  <c r="M78" i="3"/>
  <c r="N78" i="3"/>
  <c r="O78" i="3"/>
  <c r="P78" i="3"/>
  <c r="Q78" i="3"/>
  <c r="R78" i="3"/>
  <c r="S78" i="3"/>
  <c r="T78" i="3"/>
  <c r="U78" i="3"/>
  <c r="V78" i="3"/>
  <c r="W78" i="3"/>
  <c r="X78" i="3"/>
  <c r="Y78" i="3"/>
  <c r="Z78" i="3"/>
  <c r="AA78" i="3"/>
  <c r="C78" i="3"/>
  <c r="C43" i="3"/>
  <c r="D43" i="3"/>
  <c r="E43" i="3"/>
  <c r="F43" i="3"/>
  <c r="G43" i="3"/>
  <c r="H43" i="3"/>
  <c r="I43" i="3"/>
  <c r="J43" i="3"/>
  <c r="K43" i="3"/>
  <c r="L43" i="3"/>
  <c r="M43" i="3"/>
  <c r="N43" i="3"/>
  <c r="O43" i="3"/>
  <c r="P43" i="3"/>
  <c r="Q43" i="3"/>
  <c r="R43" i="3"/>
  <c r="S43" i="3"/>
  <c r="T43" i="3"/>
  <c r="U43" i="3"/>
  <c r="V43" i="3"/>
  <c r="W43" i="3"/>
  <c r="X43" i="3"/>
  <c r="Y43" i="3"/>
  <c r="Z43" i="3"/>
  <c r="AA43" i="3"/>
  <c r="D15" i="18"/>
  <c r="E15" i="18"/>
  <c r="F15" i="18"/>
  <c r="G15" i="18"/>
  <c r="H15" i="18"/>
  <c r="I15" i="18"/>
  <c r="J15" i="18"/>
  <c r="K15" i="18"/>
  <c r="L15" i="18"/>
  <c r="M15" i="18"/>
  <c r="N15" i="18"/>
  <c r="O15" i="18"/>
  <c r="P15" i="18"/>
  <c r="Q15" i="18"/>
  <c r="R15" i="18"/>
  <c r="S15" i="18"/>
  <c r="T15" i="18"/>
  <c r="U15" i="18"/>
  <c r="V15" i="18"/>
  <c r="W15" i="18"/>
  <c r="X15" i="18"/>
  <c r="Y15" i="18"/>
  <c r="Z15" i="18"/>
  <c r="AA15" i="18"/>
  <c r="C15" i="18"/>
  <c r="D14" i="18"/>
  <c r="E14" i="18"/>
  <c r="F14" i="18"/>
  <c r="G14" i="18"/>
  <c r="H14" i="18"/>
  <c r="I14" i="18"/>
  <c r="J14" i="18"/>
  <c r="K14" i="18"/>
  <c r="L14" i="18"/>
  <c r="M14" i="18"/>
  <c r="N14" i="18"/>
  <c r="O14" i="18"/>
  <c r="P14" i="18"/>
  <c r="Q14" i="18"/>
  <c r="R14" i="18"/>
  <c r="S14" i="18"/>
  <c r="T14" i="18"/>
  <c r="U14" i="18"/>
  <c r="V14" i="18"/>
  <c r="W14" i="18"/>
  <c r="X14" i="18"/>
  <c r="Y14" i="18"/>
  <c r="Z14" i="18"/>
  <c r="AA14" i="18"/>
  <c r="C14" i="18"/>
  <c r="D13" i="18"/>
  <c r="E13" i="18"/>
  <c r="F13" i="18"/>
  <c r="G13" i="18"/>
  <c r="H13" i="18"/>
  <c r="I13" i="18"/>
  <c r="J13" i="18"/>
  <c r="K13" i="18"/>
  <c r="L13" i="18"/>
  <c r="M13" i="18"/>
  <c r="N13" i="18"/>
  <c r="O13" i="18"/>
  <c r="P13" i="18"/>
  <c r="Q13" i="18"/>
  <c r="R13" i="18"/>
  <c r="S13" i="18"/>
  <c r="T13" i="18"/>
  <c r="U13" i="18"/>
  <c r="V13" i="18"/>
  <c r="W13" i="18"/>
  <c r="X13" i="18"/>
  <c r="Y13" i="18"/>
  <c r="Z13" i="18"/>
  <c r="AA13" i="18"/>
  <c r="C13" i="18"/>
  <c r="D12" i="18"/>
  <c r="E12" i="18"/>
  <c r="F12" i="18"/>
  <c r="G12" i="18"/>
  <c r="H12" i="18"/>
  <c r="I12" i="18"/>
  <c r="J12" i="18"/>
  <c r="K12" i="18"/>
  <c r="L12" i="18"/>
  <c r="M12" i="18"/>
  <c r="N12" i="18"/>
  <c r="O12" i="18"/>
  <c r="P12" i="18"/>
  <c r="Q12" i="18"/>
  <c r="R12" i="18"/>
  <c r="S12" i="18"/>
  <c r="T12" i="18"/>
  <c r="U12" i="18"/>
  <c r="V12" i="18"/>
  <c r="W12" i="18"/>
  <c r="X12" i="18"/>
  <c r="Y12" i="18"/>
  <c r="Z12" i="18"/>
  <c r="AA12" i="18"/>
  <c r="C12" i="18"/>
  <c r="Y178" i="20"/>
  <c r="L45" i="28"/>
  <c r="L47" i="28" s="1"/>
  <c r="D45" i="28"/>
  <c r="D47" i="28" s="1"/>
  <c r="E45" i="28"/>
  <c r="E47" i="28" s="1"/>
  <c r="F45" i="28"/>
  <c r="F47" i="28" s="1"/>
  <c r="G45" i="28"/>
  <c r="G47" i="28" s="1"/>
  <c r="H45" i="28"/>
  <c r="H47" i="28" s="1"/>
  <c r="I45" i="28"/>
  <c r="I47" i="28" s="1"/>
  <c r="J45" i="28"/>
  <c r="J47" i="28" s="1"/>
  <c r="K45" i="28"/>
  <c r="K47" i="28" s="1"/>
  <c r="C45" i="28"/>
  <c r="B44" i="28"/>
  <c r="B43" i="28"/>
  <c r="AC15" i="17"/>
  <c r="AC14" i="16"/>
  <c r="AC27" i="15"/>
  <c r="AC13" i="15"/>
  <c r="AC76" i="17"/>
  <c r="AC75" i="17"/>
  <c r="AC74" i="17"/>
  <c r="AC73" i="17"/>
  <c r="AC72" i="17"/>
  <c r="AC71" i="17" s="1"/>
  <c r="AC70" i="17"/>
  <c r="AC69" i="17"/>
  <c r="AC68" i="17"/>
  <c r="AC67" i="17"/>
  <c r="AC66" i="17"/>
  <c r="AC65" i="17" s="1"/>
  <c r="AC64" i="17"/>
  <c r="AC63" i="17"/>
  <c r="AC62" i="17"/>
  <c r="AC61" i="17"/>
  <c r="AC60" i="17"/>
  <c r="AC59" i="17" s="1"/>
  <c r="AC58" i="17"/>
  <c r="AC57" i="17"/>
  <c r="AC56" i="17"/>
  <c r="AC55" i="17"/>
  <c r="AC54" i="17"/>
  <c r="AC53" i="17"/>
  <c r="AC52" i="17"/>
  <c r="AC51" i="17"/>
  <c r="AC50" i="17"/>
  <c r="AC49" i="17"/>
  <c r="AC48" i="17"/>
  <c r="AC47" i="17" s="1"/>
  <c r="AC42" i="17" s="1"/>
  <c r="AC41" i="17"/>
  <c r="AC40" i="17"/>
  <c r="AC39" i="17"/>
  <c r="AC38" i="17"/>
  <c r="AC37" i="17"/>
  <c r="AC36" i="17" s="1"/>
  <c r="AC35" i="17"/>
  <c r="AC34" i="17"/>
  <c r="AC33" i="17"/>
  <c r="AC32" i="17"/>
  <c r="AC31" i="17"/>
  <c r="AC30" i="17" s="1"/>
  <c r="AC29" i="17"/>
  <c r="AC28" i="17"/>
  <c r="AC27" i="17"/>
  <c r="AC26" i="17"/>
  <c r="AC25" i="17"/>
  <c r="AC24" i="17"/>
  <c r="AC23" i="17"/>
  <c r="AC22" i="17"/>
  <c r="AC21" i="17"/>
  <c r="AC20" i="17"/>
  <c r="AC19" i="17"/>
  <c r="AC17" i="17"/>
  <c r="AC16" i="17"/>
  <c r="AC14" i="17"/>
  <c r="AC13" i="17"/>
  <c r="AC12" i="17" s="1"/>
  <c r="AC76" i="16"/>
  <c r="AC75" i="16"/>
  <c r="AC74" i="16"/>
  <c r="AC73" i="16"/>
  <c r="AC72" i="16"/>
  <c r="AC71" i="16"/>
  <c r="AC70" i="16"/>
  <c r="AC69" i="16"/>
  <c r="AC65" i="16" s="1"/>
  <c r="AC68" i="16"/>
  <c r="AC67" i="16"/>
  <c r="AC66" i="16"/>
  <c r="AC64" i="16"/>
  <c r="AC63" i="16"/>
  <c r="AC62" i="16"/>
  <c r="AC61" i="16"/>
  <c r="AC60" i="16"/>
  <c r="AC59" i="16" s="1"/>
  <c r="AC58" i="16"/>
  <c r="AC57" i="16"/>
  <c r="AC56" i="16"/>
  <c r="AC55" i="16"/>
  <c r="AC54" i="16"/>
  <c r="AC53" i="16"/>
  <c r="AC52" i="16"/>
  <c r="AC51" i="16"/>
  <c r="AC50" i="16"/>
  <c r="AC49" i="16"/>
  <c r="AC48" i="16"/>
  <c r="AC47" i="16"/>
  <c r="AC42" i="16" s="1"/>
  <c r="AC41" i="16"/>
  <c r="AC40" i="16"/>
  <c r="AC36" i="16" s="1"/>
  <c r="AC39" i="16"/>
  <c r="AC38" i="16"/>
  <c r="AC37" i="16"/>
  <c r="AC35" i="16"/>
  <c r="AC34" i="16"/>
  <c r="AC33" i="16"/>
  <c r="AC32" i="16"/>
  <c r="AC31" i="16"/>
  <c r="AC30" i="16" s="1"/>
  <c r="AC29" i="16"/>
  <c r="AC28" i="16"/>
  <c r="AC27" i="16"/>
  <c r="AC26" i="16"/>
  <c r="AC25" i="16"/>
  <c r="AC24" i="16" s="1"/>
  <c r="AC23" i="16"/>
  <c r="AC22" i="16"/>
  <c r="AC21" i="16"/>
  <c r="AC20" i="16"/>
  <c r="AC19" i="16"/>
  <c r="AC18" i="16"/>
  <c r="AC17" i="16"/>
  <c r="AC16" i="16"/>
  <c r="AC15" i="16"/>
  <c r="AC13" i="16"/>
  <c r="AC76" i="15"/>
  <c r="AC75" i="15"/>
  <c r="AC74" i="15"/>
  <c r="AC73" i="15"/>
  <c r="AC72" i="15"/>
  <c r="AC71" i="15"/>
  <c r="AC70" i="15"/>
  <c r="AC69" i="15"/>
  <c r="AC68" i="15"/>
  <c r="AC67" i="15"/>
  <c r="AC66" i="15"/>
  <c r="AC65" i="15"/>
  <c r="AC64" i="15"/>
  <c r="AC63" i="15"/>
  <c r="AC59" i="15" s="1"/>
  <c r="AC62" i="15"/>
  <c r="AC61" i="15"/>
  <c r="AC60" i="15"/>
  <c r="AC58" i="15"/>
  <c r="AC57" i="15"/>
  <c r="AC56" i="15"/>
  <c r="AC55" i="15"/>
  <c r="AC54" i="15"/>
  <c r="AC53" i="15" s="1"/>
  <c r="AC52" i="15"/>
  <c r="AC51" i="15"/>
  <c r="AC50" i="15"/>
  <c r="AC49" i="15"/>
  <c r="AC48" i="15"/>
  <c r="AC47" i="15"/>
  <c r="AC42" i="15" s="1"/>
  <c r="AC41" i="15"/>
  <c r="AC40" i="15"/>
  <c r="AC39" i="15"/>
  <c r="AC38" i="15"/>
  <c r="AC37" i="15"/>
  <c r="AC36" i="15"/>
  <c r="AC35" i="15"/>
  <c r="AC34" i="15"/>
  <c r="AC30" i="15" s="1"/>
  <c r="AC33" i="15"/>
  <c r="AC32" i="15"/>
  <c r="AC31" i="15"/>
  <c r="AC29" i="15"/>
  <c r="AC28" i="15"/>
  <c r="AC26" i="15"/>
  <c r="AC25" i="15"/>
  <c r="AC24" i="15" s="1"/>
  <c r="AC23" i="15"/>
  <c r="AC22" i="15"/>
  <c r="AC21" i="15"/>
  <c r="AC20" i="15"/>
  <c r="AC19" i="15"/>
  <c r="AC18" i="15"/>
  <c r="AC17" i="15"/>
  <c r="AC16" i="15"/>
  <c r="AC15" i="15"/>
  <c r="AC14" i="15"/>
  <c r="AC13" i="13"/>
  <c r="AC76" i="13"/>
  <c r="AC75" i="13"/>
  <c r="AC74" i="13"/>
  <c r="AC73" i="13"/>
  <c r="AC72" i="13"/>
  <c r="AC70" i="13"/>
  <c r="AC69" i="13"/>
  <c r="AC68" i="13"/>
  <c r="AC67" i="13"/>
  <c r="AC66" i="13"/>
  <c r="AC64" i="13"/>
  <c r="AC63" i="13"/>
  <c r="AC62" i="13"/>
  <c r="AC61" i="13"/>
  <c r="AC60" i="13"/>
  <c r="AC58" i="13"/>
  <c r="AC57" i="13"/>
  <c r="AC56" i="13"/>
  <c r="AC55" i="13"/>
  <c r="AC54" i="13"/>
  <c r="AC52" i="13"/>
  <c r="AC51" i="13"/>
  <c r="AC50" i="13"/>
  <c r="AC49" i="13"/>
  <c r="AC48" i="13"/>
  <c r="AC41" i="13"/>
  <c r="AC40" i="13"/>
  <c r="AC39" i="13"/>
  <c r="AC38" i="13"/>
  <c r="AC37" i="13"/>
  <c r="AC36" i="13" s="1"/>
  <c r="AC35" i="13"/>
  <c r="AC34" i="13"/>
  <c r="AC30" i="13" s="1"/>
  <c r="AC33" i="13"/>
  <c r="AC32" i="13"/>
  <c r="AC31" i="13"/>
  <c r="AC29" i="13"/>
  <c r="AC28" i="13"/>
  <c r="AC27" i="13"/>
  <c r="AC26" i="13"/>
  <c r="AC25" i="13"/>
  <c r="AC23" i="13"/>
  <c r="AC22" i="13"/>
  <c r="AC21" i="13"/>
  <c r="AC20" i="13"/>
  <c r="AC19" i="13"/>
  <c r="AC17" i="13"/>
  <c r="AC16" i="13"/>
  <c r="AC15" i="13"/>
  <c r="AC14" i="13"/>
  <c r="AC13" i="3"/>
  <c r="AC14" i="3"/>
  <c r="AC15" i="3"/>
  <c r="AC16" i="3"/>
  <c r="AC17" i="3"/>
  <c r="AC19" i="3"/>
  <c r="AC20" i="3"/>
  <c r="AC21" i="3"/>
  <c r="AC22" i="3"/>
  <c r="AC23" i="3"/>
  <c r="AC25" i="3"/>
  <c r="AC26" i="3"/>
  <c r="AC27" i="3"/>
  <c r="AC28" i="3"/>
  <c r="AC29" i="3"/>
  <c r="AC31" i="3"/>
  <c r="AC32" i="3"/>
  <c r="AC33" i="3"/>
  <c r="AC34" i="3"/>
  <c r="AC35" i="3"/>
  <c r="AC37" i="3"/>
  <c r="AC38" i="3"/>
  <c r="AC39" i="3"/>
  <c r="AC40" i="3"/>
  <c r="AC41" i="3"/>
  <c r="AC48" i="3"/>
  <c r="AC49" i="3"/>
  <c r="AC50" i="3"/>
  <c r="AC51" i="3"/>
  <c r="AC52" i="3"/>
  <c r="AC54" i="3"/>
  <c r="AC55" i="3"/>
  <c r="AC56" i="3"/>
  <c r="AC57" i="3"/>
  <c r="AC58" i="3"/>
  <c r="AC60" i="3"/>
  <c r="AC61" i="3"/>
  <c r="AC62" i="3"/>
  <c r="AC63" i="3"/>
  <c r="AC64" i="3"/>
  <c r="AC66" i="3"/>
  <c r="AC67" i="3"/>
  <c r="AC68" i="3"/>
  <c r="AC69" i="3"/>
  <c r="AC70" i="3"/>
  <c r="AC72" i="3"/>
  <c r="AC73" i="3"/>
  <c r="AC74" i="3"/>
  <c r="AC75" i="3"/>
  <c r="AC76" i="3"/>
  <c r="M206" i="27"/>
  <c r="G21" i="29"/>
  <c r="AC59" i="13" l="1"/>
  <c r="AC71" i="13"/>
  <c r="AC65" i="13"/>
  <c r="AC53" i="13"/>
  <c r="AC47" i="13"/>
  <c r="AC42" i="13" s="1"/>
  <c r="AC24" i="13"/>
  <c r="AC12" i="13"/>
  <c r="AC18" i="17"/>
  <c r="AB13" i="18"/>
  <c r="AC12" i="15"/>
  <c r="AC12" i="16"/>
  <c r="AC18" i="13"/>
  <c r="AC71" i="3"/>
  <c r="AC65" i="3"/>
  <c r="AC59" i="3"/>
  <c r="AC53" i="3"/>
  <c r="AC47" i="3"/>
  <c r="AC42" i="3" s="1"/>
  <c r="AC36" i="3"/>
  <c r="AC30" i="3"/>
  <c r="AC24" i="3"/>
  <c r="AC18" i="3"/>
  <c r="AC12" i="3"/>
  <c r="C5" i="28"/>
  <c r="C5" i="29"/>
  <c r="J201" i="20"/>
  <c r="J200" i="20"/>
  <c r="J210" i="20" s="1"/>
  <c r="AI190" i="20"/>
  <c r="Y176" i="10"/>
  <c r="C10" i="20" l="1"/>
  <c r="J191" i="10"/>
  <c r="C4" i="18"/>
  <c r="C4" i="17"/>
  <c r="C4" i="16"/>
  <c r="C4" i="15"/>
  <c r="C4" i="13"/>
  <c r="C5" i="13"/>
  <c r="C4" i="3"/>
  <c r="C5" i="27"/>
  <c r="C5" i="20"/>
  <c r="D13" i="28"/>
  <c r="E13" i="28" s="1"/>
  <c r="C33" i="28"/>
  <c r="D39" i="28"/>
  <c r="E39" i="28"/>
  <c r="F39" i="28"/>
  <c r="G39" i="28"/>
  <c r="H39" i="28"/>
  <c r="I39" i="28"/>
  <c r="J39" i="28"/>
  <c r="K39" i="28"/>
  <c r="L39" i="28"/>
  <c r="C6" i="29"/>
  <c r="C4" i="29"/>
  <c r="B9" i="28"/>
  <c r="C18" i="28"/>
  <c r="D33" i="28"/>
  <c r="E33" i="28"/>
  <c r="F33" i="28"/>
  <c r="G33" i="28"/>
  <c r="H33" i="28"/>
  <c r="I33" i="28"/>
  <c r="J33" i="28"/>
  <c r="K33" i="28"/>
  <c r="L33" i="28"/>
  <c r="F18" i="28"/>
  <c r="G18" i="28"/>
  <c r="H18" i="28"/>
  <c r="I18" i="28"/>
  <c r="J18" i="28"/>
  <c r="K18" i="28"/>
  <c r="L18" i="28"/>
  <c r="D18" i="28"/>
  <c r="E18" i="28"/>
  <c r="Y12" i="20"/>
  <c r="C6" i="28"/>
  <c r="H182" i="20"/>
  <c r="M181" i="27" s="1"/>
  <c r="E205" i="27"/>
  <c r="N205" i="27" s="1"/>
  <c r="E204" i="27"/>
  <c r="N204" i="27" s="1"/>
  <c r="E203" i="27"/>
  <c r="N203" i="27" s="1"/>
  <c r="E202" i="27"/>
  <c r="N202" i="27" s="1"/>
  <c r="E201" i="27"/>
  <c r="N201" i="27" s="1"/>
  <c r="E200" i="27"/>
  <c r="N200" i="27" s="1"/>
  <c r="E199" i="27"/>
  <c r="E198" i="27"/>
  <c r="E197" i="27"/>
  <c r="E196" i="27"/>
  <c r="N196" i="27" s="1"/>
  <c r="C205" i="27"/>
  <c r="C204" i="27"/>
  <c r="C203" i="27"/>
  <c r="C202" i="27"/>
  <c r="C201" i="27"/>
  <c r="C200" i="27"/>
  <c r="C199" i="27"/>
  <c r="C198" i="27"/>
  <c r="C197" i="27"/>
  <c r="C196" i="27"/>
  <c r="K205" i="27"/>
  <c r="K204" i="27"/>
  <c r="K203" i="27"/>
  <c r="K202" i="27"/>
  <c r="K201" i="27"/>
  <c r="K200" i="27"/>
  <c r="K199" i="27"/>
  <c r="K198" i="27"/>
  <c r="K197" i="27"/>
  <c r="K196" i="27"/>
  <c r="G65" i="20"/>
  <c r="L64" i="27" s="1"/>
  <c r="G58" i="20"/>
  <c r="L57" i="27" s="1"/>
  <c r="G59" i="20"/>
  <c r="L58" i="27" s="1"/>
  <c r="G60" i="20"/>
  <c r="L59" i="27" s="1"/>
  <c r="G61" i="20"/>
  <c r="L60" i="27" s="1"/>
  <c r="G62" i="20"/>
  <c r="L61" i="27" s="1"/>
  <c r="G63" i="20"/>
  <c r="L62" i="27" s="1"/>
  <c r="G64" i="20"/>
  <c r="L63" i="27" s="1"/>
  <c r="G66" i="20"/>
  <c r="L65" i="27" s="1"/>
  <c r="G67" i="20"/>
  <c r="L66" i="27" s="1"/>
  <c r="G68" i="20"/>
  <c r="L67" i="27" s="1"/>
  <c r="G34" i="20"/>
  <c r="L33" i="27" s="1"/>
  <c r="G28" i="20"/>
  <c r="G29" i="20"/>
  <c r="L28" i="27" s="1"/>
  <c r="G30" i="20"/>
  <c r="L29" i="27" s="1"/>
  <c r="G31" i="20"/>
  <c r="L30" i="27" s="1"/>
  <c r="G32" i="20"/>
  <c r="L31" i="27" s="1"/>
  <c r="G33" i="20"/>
  <c r="L32" i="27" s="1"/>
  <c r="G35" i="20"/>
  <c r="L34" i="27" s="1"/>
  <c r="G36" i="20"/>
  <c r="L35" i="27" s="1"/>
  <c r="G37" i="20"/>
  <c r="L36" i="27" s="1"/>
  <c r="G38" i="20"/>
  <c r="L37" i="27" s="1"/>
  <c r="G39" i="20"/>
  <c r="L38" i="27" s="1"/>
  <c r="F67" i="10"/>
  <c r="F67" i="20" s="1"/>
  <c r="D67" i="10"/>
  <c r="C67" i="10"/>
  <c r="F66" i="10"/>
  <c r="F66" i="20" s="1"/>
  <c r="D66" i="10"/>
  <c r="C66" i="10"/>
  <c r="F65" i="10"/>
  <c r="F65" i="20" s="1"/>
  <c r="D65" i="10"/>
  <c r="C65" i="10"/>
  <c r="F64" i="10"/>
  <c r="F64" i="20" s="1"/>
  <c r="D64" i="10"/>
  <c r="C64" i="10"/>
  <c r="F63" i="10"/>
  <c r="F63" i="20" s="1"/>
  <c r="D63" i="10"/>
  <c r="C63" i="10"/>
  <c r="F62" i="10"/>
  <c r="F62" i="20" s="1"/>
  <c r="D62" i="10"/>
  <c r="C62" i="10"/>
  <c r="F61" i="10"/>
  <c r="F61" i="20" s="1"/>
  <c r="D61" i="10"/>
  <c r="C61" i="10"/>
  <c r="F60" i="10"/>
  <c r="F60" i="20" s="1"/>
  <c r="D60" i="10"/>
  <c r="C60" i="10"/>
  <c r="F59" i="10"/>
  <c r="F59" i="20" s="1"/>
  <c r="D59" i="10"/>
  <c r="C59" i="10"/>
  <c r="F58" i="10"/>
  <c r="F58" i="20" s="1"/>
  <c r="D58" i="10"/>
  <c r="C58" i="10"/>
  <c r="F38" i="10"/>
  <c r="F38" i="20" s="1"/>
  <c r="F37" i="10"/>
  <c r="F37" i="20" s="1"/>
  <c r="F36" i="10"/>
  <c r="F36" i="20" s="1"/>
  <c r="F35" i="10"/>
  <c r="F35" i="20" s="1"/>
  <c r="F34" i="10"/>
  <c r="F34" i="20" s="1"/>
  <c r="F33" i="10"/>
  <c r="F33" i="20" s="1"/>
  <c r="F32" i="10"/>
  <c r="F32" i="20" s="1"/>
  <c r="F31" i="10"/>
  <c r="F31" i="20" s="1"/>
  <c r="F30" i="10"/>
  <c r="F30" i="20" s="1"/>
  <c r="F29" i="10"/>
  <c r="F29" i="20" s="1"/>
  <c r="D38" i="10"/>
  <c r="D37" i="10"/>
  <c r="D36" i="10"/>
  <c r="D35" i="10"/>
  <c r="D34" i="10"/>
  <c r="D33" i="10"/>
  <c r="D32" i="10"/>
  <c r="D31" i="10"/>
  <c r="D30" i="10"/>
  <c r="D29" i="10"/>
  <c r="C38" i="10"/>
  <c r="C37" i="10"/>
  <c r="C36" i="10"/>
  <c r="C35" i="10"/>
  <c r="C34" i="10"/>
  <c r="C33" i="10"/>
  <c r="C32" i="10"/>
  <c r="C31" i="10"/>
  <c r="C30" i="10"/>
  <c r="C29" i="10"/>
  <c r="Q26" i="18"/>
  <c r="R26" i="18"/>
  <c r="S26" i="18"/>
  <c r="T26" i="18"/>
  <c r="U26" i="18"/>
  <c r="V26" i="18"/>
  <c r="W26" i="18"/>
  <c r="X26" i="18"/>
  <c r="Y26" i="18"/>
  <c r="Z26" i="18"/>
  <c r="AA26" i="18"/>
  <c r="Q17" i="18"/>
  <c r="R17" i="18"/>
  <c r="S17" i="18"/>
  <c r="T17" i="18"/>
  <c r="U17" i="18"/>
  <c r="V17" i="18"/>
  <c r="W17" i="18"/>
  <c r="X17" i="18"/>
  <c r="Y17" i="18"/>
  <c r="Y29" i="18" s="1"/>
  <c r="Z17" i="18"/>
  <c r="AA17" i="18"/>
  <c r="Q7" i="18"/>
  <c r="R7" i="18"/>
  <c r="S7" i="18"/>
  <c r="T7" i="18"/>
  <c r="U7" i="18"/>
  <c r="V7" i="18"/>
  <c r="W7" i="18"/>
  <c r="X7" i="18"/>
  <c r="Y7" i="18"/>
  <c r="Z7" i="18"/>
  <c r="AA7" i="18"/>
  <c r="Q8" i="18"/>
  <c r="R8" i="18"/>
  <c r="S8" i="18"/>
  <c r="T8" i="18"/>
  <c r="U8" i="18"/>
  <c r="V8" i="18"/>
  <c r="W8" i="18"/>
  <c r="X8" i="18"/>
  <c r="Y8" i="18"/>
  <c r="Z8" i="18"/>
  <c r="AA8" i="18"/>
  <c r="Q9" i="18"/>
  <c r="R9" i="18"/>
  <c r="S9" i="18"/>
  <c r="T9" i="18"/>
  <c r="U9" i="18"/>
  <c r="V9" i="18"/>
  <c r="W9" i="18"/>
  <c r="X9" i="18"/>
  <c r="Y9" i="18"/>
  <c r="Z9" i="18"/>
  <c r="AA9" i="18"/>
  <c r="V37" i="10"/>
  <c r="V67" i="10"/>
  <c r="V58" i="10"/>
  <c r="V59" i="10"/>
  <c r="W59" i="10" s="1"/>
  <c r="V60" i="10"/>
  <c r="W60" i="10" s="1"/>
  <c r="V61" i="10"/>
  <c r="W61" i="10" s="1"/>
  <c r="V62" i="10"/>
  <c r="V63" i="10"/>
  <c r="W63" i="10" s="1"/>
  <c r="V64" i="10"/>
  <c r="W64" i="10" s="1"/>
  <c r="V65" i="10"/>
  <c r="V66" i="10"/>
  <c r="W66" i="10" s="1"/>
  <c r="V68" i="10"/>
  <c r="Y81" i="17"/>
  <c r="Q7" i="17"/>
  <c r="R7" i="17"/>
  <c r="S7" i="17"/>
  <c r="T7" i="17"/>
  <c r="U7" i="17"/>
  <c r="V7" i="17"/>
  <c r="W7" i="17"/>
  <c r="X7" i="17"/>
  <c r="Y7" i="17"/>
  <c r="Z7" i="17"/>
  <c r="AA7" i="17"/>
  <c r="Q8" i="17"/>
  <c r="R8" i="17"/>
  <c r="S8" i="17"/>
  <c r="T8" i="17"/>
  <c r="U8" i="17"/>
  <c r="V8" i="17"/>
  <c r="W8" i="17"/>
  <c r="X8" i="17"/>
  <c r="Y8" i="17"/>
  <c r="Z8" i="17"/>
  <c r="AA8" i="17"/>
  <c r="Q9" i="17"/>
  <c r="R9" i="17"/>
  <c r="S9" i="17"/>
  <c r="T9" i="17"/>
  <c r="U9" i="17"/>
  <c r="V9" i="17"/>
  <c r="W9" i="17"/>
  <c r="X9" i="17"/>
  <c r="Y9" i="17"/>
  <c r="Z9" i="17"/>
  <c r="AA9" i="17"/>
  <c r="S38" i="10"/>
  <c r="S68" i="10"/>
  <c r="S58" i="10"/>
  <c r="T58" i="10" s="1"/>
  <c r="S59" i="10"/>
  <c r="S60" i="10"/>
  <c r="T60" i="10" s="1"/>
  <c r="S61" i="10"/>
  <c r="T61" i="10" s="1"/>
  <c r="S62" i="10"/>
  <c r="T62" i="10" s="1"/>
  <c r="S63" i="10"/>
  <c r="T63" i="10" s="1"/>
  <c r="S64" i="10"/>
  <c r="T64" i="10" s="1"/>
  <c r="S65" i="10"/>
  <c r="S66" i="10"/>
  <c r="T66" i="10" s="1"/>
  <c r="S67" i="10"/>
  <c r="Z81" i="16"/>
  <c r="Q7" i="16"/>
  <c r="R7" i="16"/>
  <c r="S7" i="16"/>
  <c r="T7" i="16"/>
  <c r="U7" i="16"/>
  <c r="V7" i="16"/>
  <c r="W7" i="16"/>
  <c r="X7" i="16"/>
  <c r="Y7" i="16"/>
  <c r="Z7" i="16"/>
  <c r="AA7" i="16"/>
  <c r="Q8" i="16"/>
  <c r="R8" i="16"/>
  <c r="S8" i="16"/>
  <c r="T8" i="16"/>
  <c r="U8" i="16"/>
  <c r="V8" i="16"/>
  <c r="W8" i="16"/>
  <c r="X8" i="16"/>
  <c r="Y8" i="16"/>
  <c r="Z8" i="16"/>
  <c r="AA8" i="16"/>
  <c r="Q9" i="16"/>
  <c r="R9" i="16"/>
  <c r="S9" i="16"/>
  <c r="T9" i="16"/>
  <c r="U9" i="16"/>
  <c r="V9" i="16"/>
  <c r="W9" i="16"/>
  <c r="X9" i="16"/>
  <c r="Y9" i="16"/>
  <c r="Z9" i="16"/>
  <c r="AA9" i="16"/>
  <c r="P58" i="10"/>
  <c r="Q58" i="10" s="1"/>
  <c r="P59" i="10"/>
  <c r="Q59" i="10" s="1"/>
  <c r="P60" i="10"/>
  <c r="P61" i="10"/>
  <c r="Q61" i="10" s="1"/>
  <c r="P62" i="10"/>
  <c r="P63" i="10"/>
  <c r="Q63" i="10" s="1"/>
  <c r="P64" i="10"/>
  <c r="Q64" i="10" s="1"/>
  <c r="P65" i="10"/>
  <c r="Q65" i="10" s="1"/>
  <c r="P66" i="10"/>
  <c r="Q66" i="10" s="1"/>
  <c r="P67" i="10"/>
  <c r="Q67" i="10" s="1"/>
  <c r="P68" i="10"/>
  <c r="Q7" i="15"/>
  <c r="R7" i="15"/>
  <c r="S7" i="15"/>
  <c r="T7" i="15"/>
  <c r="U7" i="15"/>
  <c r="V7" i="15"/>
  <c r="W7" i="15"/>
  <c r="X7" i="15"/>
  <c r="Y7" i="15"/>
  <c r="Z7" i="15"/>
  <c r="AA7" i="15"/>
  <c r="Q8" i="15"/>
  <c r="R8" i="15"/>
  <c r="S8" i="15"/>
  <c r="T8" i="15"/>
  <c r="U8" i="15"/>
  <c r="V8" i="15"/>
  <c r="W8" i="15"/>
  <c r="X8" i="15"/>
  <c r="Y8" i="15"/>
  <c r="Z8" i="15"/>
  <c r="AA8" i="15"/>
  <c r="Q9" i="15"/>
  <c r="R9" i="15"/>
  <c r="S9" i="15"/>
  <c r="T9" i="15"/>
  <c r="U9" i="15"/>
  <c r="V9" i="15"/>
  <c r="W9" i="15"/>
  <c r="X9" i="15"/>
  <c r="Y9" i="15"/>
  <c r="Z9" i="15"/>
  <c r="AA9" i="15"/>
  <c r="M58" i="10"/>
  <c r="N58" i="10" s="1"/>
  <c r="M59" i="10"/>
  <c r="M60" i="10"/>
  <c r="N60" i="10" s="1"/>
  <c r="M61" i="10"/>
  <c r="N61" i="10" s="1"/>
  <c r="M62" i="10"/>
  <c r="N62" i="10" s="1"/>
  <c r="M63" i="10"/>
  <c r="N63" i="10" s="1"/>
  <c r="M64" i="10"/>
  <c r="N64" i="10" s="1"/>
  <c r="M65" i="10"/>
  <c r="M66" i="10"/>
  <c r="N66" i="10" s="1"/>
  <c r="M67" i="10"/>
  <c r="N67" i="10" s="1"/>
  <c r="M68" i="10"/>
  <c r="Q7" i="13"/>
  <c r="R7" i="13"/>
  <c r="S7" i="13"/>
  <c r="T7" i="13"/>
  <c r="U7" i="13"/>
  <c r="V7" i="13"/>
  <c r="W7" i="13"/>
  <c r="X7" i="13"/>
  <c r="Y7" i="13"/>
  <c r="Z7" i="13"/>
  <c r="AA7" i="13"/>
  <c r="Q8" i="13"/>
  <c r="R8" i="13"/>
  <c r="S8" i="13"/>
  <c r="T8" i="13"/>
  <c r="U8" i="13"/>
  <c r="V8" i="13"/>
  <c r="W8" i="13"/>
  <c r="X8" i="13"/>
  <c r="Y8" i="13"/>
  <c r="Z8" i="13"/>
  <c r="AA8" i="13"/>
  <c r="Q9" i="13"/>
  <c r="R9" i="13"/>
  <c r="S9" i="13"/>
  <c r="T9" i="13"/>
  <c r="U9" i="13"/>
  <c r="V9" i="13"/>
  <c r="W9" i="13"/>
  <c r="X9" i="13"/>
  <c r="Y9" i="13"/>
  <c r="Z9" i="13"/>
  <c r="AA9" i="13"/>
  <c r="J58" i="10"/>
  <c r="J59" i="10"/>
  <c r="J60" i="10"/>
  <c r="J61" i="10"/>
  <c r="J62" i="10"/>
  <c r="J63" i="10"/>
  <c r="J64" i="10"/>
  <c r="J65" i="10"/>
  <c r="J66" i="10"/>
  <c r="J67" i="10"/>
  <c r="J68" i="10"/>
  <c r="AA81" i="3"/>
  <c r="H156" i="10"/>
  <c r="W29" i="18" l="1"/>
  <c r="Q29" i="18"/>
  <c r="X29" i="18"/>
  <c r="V29" i="18"/>
  <c r="U29" i="18"/>
  <c r="W58" i="10"/>
  <c r="N59" i="10"/>
  <c r="T67" i="10"/>
  <c r="T59" i="10"/>
  <c r="W65" i="10"/>
  <c r="W67" i="10"/>
  <c r="N65" i="10"/>
  <c r="T65" i="10"/>
  <c r="T29" i="18"/>
  <c r="G68" i="10"/>
  <c r="F67" i="27" s="1"/>
  <c r="Q60" i="10"/>
  <c r="T38" i="10"/>
  <c r="W62" i="10"/>
  <c r="AA29" i="18"/>
  <c r="S29" i="18"/>
  <c r="Q62" i="10"/>
  <c r="W37" i="10"/>
  <c r="Z29" i="18"/>
  <c r="R29" i="18"/>
  <c r="N199" i="27"/>
  <c r="N197" i="27"/>
  <c r="N198" i="27"/>
  <c r="AH177" i="10"/>
  <c r="Z177" i="10"/>
  <c r="AA177" i="10"/>
  <c r="AB177" i="10"/>
  <c r="AC177" i="10"/>
  <c r="AD177" i="10"/>
  <c r="AE177" i="10"/>
  <c r="AF177" i="10"/>
  <c r="AG177" i="10"/>
  <c r="Y177" i="10"/>
  <c r="V39" i="10"/>
  <c r="AA81" i="17"/>
  <c r="V38" i="10"/>
  <c r="W38" i="10" s="1"/>
  <c r="Z81" i="17"/>
  <c r="V36" i="10"/>
  <c r="W36" i="10" s="1"/>
  <c r="X81" i="17"/>
  <c r="V35" i="10"/>
  <c r="W35" i="10" s="1"/>
  <c r="W81" i="17"/>
  <c r="V34" i="10"/>
  <c r="W34" i="10" s="1"/>
  <c r="V81" i="17"/>
  <c r="V33" i="10"/>
  <c r="W33" i="10" s="1"/>
  <c r="U81" i="17"/>
  <c r="V32" i="10"/>
  <c r="W32" i="10" s="1"/>
  <c r="T81" i="17"/>
  <c r="V31" i="10"/>
  <c r="W31" i="10" s="1"/>
  <c r="S81" i="17"/>
  <c r="V30" i="10"/>
  <c r="W30" i="10" s="1"/>
  <c r="R81" i="17"/>
  <c r="V29" i="10"/>
  <c r="W29" i="10" s="1"/>
  <c r="Q81" i="17"/>
  <c r="S39" i="10"/>
  <c r="AA81" i="16"/>
  <c r="S37" i="10"/>
  <c r="T37" i="10" s="1"/>
  <c r="Y81" i="16"/>
  <c r="S36" i="10"/>
  <c r="T36" i="10" s="1"/>
  <c r="X81" i="16"/>
  <c r="S35" i="10"/>
  <c r="T35" i="10" s="1"/>
  <c r="W81" i="16"/>
  <c r="S34" i="10"/>
  <c r="T34" i="10" s="1"/>
  <c r="V81" i="16"/>
  <c r="S33" i="10"/>
  <c r="T33" i="10" s="1"/>
  <c r="U81" i="16"/>
  <c r="S32" i="10"/>
  <c r="T32" i="10" s="1"/>
  <c r="T81" i="16"/>
  <c r="S31" i="10"/>
  <c r="T31" i="10" s="1"/>
  <c r="S81" i="16"/>
  <c r="S30" i="10"/>
  <c r="T30" i="10" s="1"/>
  <c r="R81" i="16"/>
  <c r="S29" i="10"/>
  <c r="T29" i="10" s="1"/>
  <c r="Q81" i="16"/>
  <c r="P39" i="10"/>
  <c r="AA81" i="15"/>
  <c r="P38" i="10"/>
  <c r="Q38" i="10" s="1"/>
  <c r="Z81" i="15"/>
  <c r="P37" i="10"/>
  <c r="Q37" i="10" s="1"/>
  <c r="Y81" i="15"/>
  <c r="P36" i="10"/>
  <c r="Q36" i="10" s="1"/>
  <c r="X81" i="15"/>
  <c r="P35" i="10"/>
  <c r="Q35" i="10" s="1"/>
  <c r="W81" i="15"/>
  <c r="P34" i="10"/>
  <c r="Q34" i="10" s="1"/>
  <c r="V81" i="15"/>
  <c r="P33" i="10"/>
  <c r="Q33" i="10" s="1"/>
  <c r="U81" i="15"/>
  <c r="P32" i="10"/>
  <c r="Q32" i="10" s="1"/>
  <c r="T81" i="15"/>
  <c r="P31" i="10"/>
  <c r="Q31" i="10" s="1"/>
  <c r="S81" i="15"/>
  <c r="P30" i="10"/>
  <c r="Q30" i="10" s="1"/>
  <c r="R81" i="15"/>
  <c r="P29" i="10"/>
  <c r="Q29" i="10" s="1"/>
  <c r="Q81" i="15"/>
  <c r="M39" i="10"/>
  <c r="AA81" i="13"/>
  <c r="M38" i="10"/>
  <c r="N38" i="10" s="1"/>
  <c r="Z81" i="13"/>
  <c r="M37" i="10"/>
  <c r="N37" i="10" s="1"/>
  <c r="Y81" i="13"/>
  <c r="M36" i="10"/>
  <c r="N36" i="10" s="1"/>
  <c r="X81" i="13"/>
  <c r="M35" i="10"/>
  <c r="N35" i="10" s="1"/>
  <c r="W81" i="13"/>
  <c r="M34" i="10"/>
  <c r="N34" i="10" s="1"/>
  <c r="V81" i="13"/>
  <c r="M33" i="10"/>
  <c r="N33" i="10" s="1"/>
  <c r="U81" i="13"/>
  <c r="M32" i="10"/>
  <c r="N32" i="10" s="1"/>
  <c r="T81" i="13"/>
  <c r="M31" i="10"/>
  <c r="N31" i="10" s="1"/>
  <c r="S81" i="13"/>
  <c r="M30" i="10"/>
  <c r="N30" i="10" s="1"/>
  <c r="R81" i="13"/>
  <c r="M29" i="10"/>
  <c r="N29" i="10" s="1"/>
  <c r="Q81" i="13"/>
  <c r="J38" i="10"/>
  <c r="Z81" i="3"/>
  <c r="J37" i="10"/>
  <c r="Y81" i="3"/>
  <c r="J36" i="10"/>
  <c r="X81" i="3"/>
  <c r="J35" i="10"/>
  <c r="W81" i="3"/>
  <c r="J34" i="10"/>
  <c r="V81" i="3"/>
  <c r="J33" i="10"/>
  <c r="U81" i="3"/>
  <c r="J32" i="10"/>
  <c r="T81" i="3"/>
  <c r="J31" i="10"/>
  <c r="S81" i="3"/>
  <c r="J30" i="10"/>
  <c r="R81" i="3"/>
  <c r="J29" i="10"/>
  <c r="Q81" i="3"/>
  <c r="G67" i="10"/>
  <c r="F66" i="27" s="1"/>
  <c r="K67" i="10"/>
  <c r="H67" i="10" s="1"/>
  <c r="G66" i="27" s="1"/>
  <c r="G66" i="10"/>
  <c r="F65" i="27" s="1"/>
  <c r="K66" i="10"/>
  <c r="G65" i="10"/>
  <c r="F64" i="27" s="1"/>
  <c r="K65" i="10"/>
  <c r="H65" i="10" s="1"/>
  <c r="G64" i="27" s="1"/>
  <c r="G64" i="10"/>
  <c r="F63" i="27" s="1"/>
  <c r="K64" i="10"/>
  <c r="G63" i="10"/>
  <c r="F62" i="27" s="1"/>
  <c r="K63" i="10"/>
  <c r="H63" i="10" s="1"/>
  <c r="G62" i="27" s="1"/>
  <c r="G62" i="10"/>
  <c r="F61" i="27" s="1"/>
  <c r="K62" i="10"/>
  <c r="H62" i="10" s="1"/>
  <c r="G61" i="27" s="1"/>
  <c r="G61" i="10"/>
  <c r="F60" i="27" s="1"/>
  <c r="K61" i="10"/>
  <c r="H61" i="10" s="1"/>
  <c r="G60" i="27" s="1"/>
  <c r="G60" i="10"/>
  <c r="F59" i="27" s="1"/>
  <c r="K60" i="10"/>
  <c r="G59" i="10"/>
  <c r="F58" i="27" s="1"/>
  <c r="K59" i="10"/>
  <c r="G58" i="10"/>
  <c r="F57" i="27" s="1"/>
  <c r="K58" i="10"/>
  <c r="C28" i="27"/>
  <c r="C29" i="20"/>
  <c r="I28" i="27" s="1"/>
  <c r="C29" i="27"/>
  <c r="C30" i="20"/>
  <c r="I29" i="27" s="1"/>
  <c r="C30" i="27"/>
  <c r="C31" i="20"/>
  <c r="I30" i="27" s="1"/>
  <c r="C31" i="27"/>
  <c r="C32" i="20"/>
  <c r="I31" i="27" s="1"/>
  <c r="C32" i="27"/>
  <c r="C33" i="20"/>
  <c r="I32" i="27" s="1"/>
  <c r="C33" i="27"/>
  <c r="C34" i="20"/>
  <c r="I33" i="27" s="1"/>
  <c r="C34" i="27"/>
  <c r="C35" i="20"/>
  <c r="I34" i="27" s="1"/>
  <c r="C35" i="27"/>
  <c r="C36" i="20"/>
  <c r="I35" i="27" s="1"/>
  <c r="C36" i="27"/>
  <c r="C37" i="20"/>
  <c r="I36" i="27" s="1"/>
  <c r="C37" i="27"/>
  <c r="C38" i="20"/>
  <c r="I37" i="27" s="1"/>
  <c r="D28" i="27"/>
  <c r="D29" i="20"/>
  <c r="J28" i="27" s="1"/>
  <c r="D29" i="27"/>
  <c r="D30" i="20"/>
  <c r="J29" i="27" s="1"/>
  <c r="D30" i="27"/>
  <c r="D31" i="20"/>
  <c r="J30" i="27" s="1"/>
  <c r="D31" i="27"/>
  <c r="D32" i="20"/>
  <c r="J31" i="27" s="1"/>
  <c r="D32" i="27"/>
  <c r="D33" i="20"/>
  <c r="J32" i="27" s="1"/>
  <c r="D33" i="27"/>
  <c r="D34" i="20"/>
  <c r="J33" i="27" s="1"/>
  <c r="D34" i="27"/>
  <c r="D35" i="20"/>
  <c r="J34" i="27" s="1"/>
  <c r="D35" i="27"/>
  <c r="D36" i="20"/>
  <c r="J35" i="27" s="1"/>
  <c r="D36" i="27"/>
  <c r="D37" i="20"/>
  <c r="J36" i="27" s="1"/>
  <c r="D37" i="27"/>
  <c r="D38" i="20"/>
  <c r="J37" i="27" s="1"/>
  <c r="C57" i="27"/>
  <c r="C58" i="20"/>
  <c r="I57" i="27" s="1"/>
  <c r="D57" i="27"/>
  <c r="D58" i="20"/>
  <c r="J57" i="27" s="1"/>
  <c r="C58" i="27"/>
  <c r="C59" i="20"/>
  <c r="I58" i="27" s="1"/>
  <c r="D58" i="27"/>
  <c r="D59" i="20"/>
  <c r="J58" i="27" s="1"/>
  <c r="C59" i="27"/>
  <c r="C60" i="20"/>
  <c r="I59" i="27" s="1"/>
  <c r="D59" i="27"/>
  <c r="D60" i="20"/>
  <c r="J59" i="27" s="1"/>
  <c r="C60" i="27"/>
  <c r="C61" i="20"/>
  <c r="I60" i="27" s="1"/>
  <c r="D60" i="27"/>
  <c r="D61" i="20"/>
  <c r="J60" i="27" s="1"/>
  <c r="C61" i="27"/>
  <c r="C62" i="20"/>
  <c r="I61" i="27" s="1"/>
  <c r="D61" i="27"/>
  <c r="D62" i="20"/>
  <c r="J61" i="27" s="1"/>
  <c r="C62" i="27"/>
  <c r="C63" i="20"/>
  <c r="I62" i="27" s="1"/>
  <c r="D62" i="27"/>
  <c r="D63" i="20"/>
  <c r="J62" i="27" s="1"/>
  <c r="C63" i="27"/>
  <c r="C64" i="20"/>
  <c r="I63" i="27" s="1"/>
  <c r="D63" i="27"/>
  <c r="D64" i="20"/>
  <c r="J63" i="27" s="1"/>
  <c r="C64" i="27"/>
  <c r="C65" i="20"/>
  <c r="I64" i="27" s="1"/>
  <c r="D64" i="27"/>
  <c r="D65" i="20"/>
  <c r="J64" i="27" s="1"/>
  <c r="C65" i="27"/>
  <c r="C66" i="20"/>
  <c r="I65" i="27" s="1"/>
  <c r="D65" i="27"/>
  <c r="D66" i="20"/>
  <c r="J65" i="27" s="1"/>
  <c r="C66" i="27"/>
  <c r="C67" i="20"/>
  <c r="I66" i="27" s="1"/>
  <c r="D66" i="27"/>
  <c r="D67" i="20"/>
  <c r="J66" i="27" s="1"/>
  <c r="E207" i="27"/>
  <c r="W38" i="20"/>
  <c r="T38" i="20"/>
  <c r="Q38" i="20"/>
  <c r="N38" i="20"/>
  <c r="K38" i="20"/>
  <c r="W37" i="20"/>
  <c r="T37" i="20"/>
  <c r="Q37" i="20"/>
  <c r="N37" i="20"/>
  <c r="K37" i="20"/>
  <c r="W36" i="20"/>
  <c r="T36" i="20"/>
  <c r="Q36" i="20"/>
  <c r="N36" i="20"/>
  <c r="K36" i="20"/>
  <c r="H36" i="20" s="1"/>
  <c r="M35" i="27" s="1"/>
  <c r="W35" i="20"/>
  <c r="T35" i="20"/>
  <c r="Q35" i="20"/>
  <c r="N35" i="20"/>
  <c r="K35" i="20"/>
  <c r="W34" i="20"/>
  <c r="T34" i="20"/>
  <c r="Q34" i="20"/>
  <c r="N34" i="20"/>
  <c r="K34" i="20"/>
  <c r="H34" i="20" s="1"/>
  <c r="M33" i="27" s="1"/>
  <c r="W33" i="20"/>
  <c r="T33" i="20"/>
  <c r="Q33" i="20"/>
  <c r="N33" i="20"/>
  <c r="K33" i="20"/>
  <c r="W32" i="20"/>
  <c r="T32" i="20"/>
  <c r="Q32" i="20"/>
  <c r="N32" i="20"/>
  <c r="K32" i="20"/>
  <c r="W31" i="20"/>
  <c r="T31" i="20"/>
  <c r="Q31" i="20"/>
  <c r="N31" i="20"/>
  <c r="K31" i="20"/>
  <c r="H31" i="20" s="1"/>
  <c r="M30" i="27" s="1"/>
  <c r="W30" i="20"/>
  <c r="T30" i="20"/>
  <c r="Q30" i="20"/>
  <c r="N30" i="20"/>
  <c r="K30" i="20"/>
  <c r="W29" i="20"/>
  <c r="T29" i="20"/>
  <c r="Q29" i="20"/>
  <c r="N29" i="20"/>
  <c r="K29" i="20"/>
  <c r="K67" i="20"/>
  <c r="N67" i="20"/>
  <c r="Q67" i="20"/>
  <c r="T67" i="20"/>
  <c r="W67" i="20"/>
  <c r="K66" i="20"/>
  <c r="N66" i="20"/>
  <c r="Q66" i="20"/>
  <c r="T66" i="20"/>
  <c r="W66" i="20"/>
  <c r="K65" i="20"/>
  <c r="N65" i="20"/>
  <c r="Q65" i="20"/>
  <c r="T65" i="20"/>
  <c r="W65" i="20"/>
  <c r="K64" i="20"/>
  <c r="N64" i="20"/>
  <c r="Q64" i="20"/>
  <c r="T64" i="20"/>
  <c r="W64" i="20"/>
  <c r="K63" i="20"/>
  <c r="N63" i="20"/>
  <c r="Q63" i="20"/>
  <c r="T63" i="20"/>
  <c r="W63" i="20"/>
  <c r="K62" i="20"/>
  <c r="N62" i="20"/>
  <c r="Q62" i="20"/>
  <c r="T62" i="20"/>
  <c r="W62" i="20"/>
  <c r="K61" i="20"/>
  <c r="N61" i="20"/>
  <c r="Q61" i="20"/>
  <c r="T61" i="20"/>
  <c r="W61" i="20"/>
  <c r="K60" i="20"/>
  <c r="N60" i="20"/>
  <c r="Q60" i="20"/>
  <c r="T60" i="20"/>
  <c r="W60" i="20"/>
  <c r="K59" i="20"/>
  <c r="N59" i="20"/>
  <c r="Q59" i="20"/>
  <c r="T59" i="20"/>
  <c r="W59" i="20"/>
  <c r="K58" i="20"/>
  <c r="N58" i="20"/>
  <c r="Q58" i="20"/>
  <c r="T58" i="20"/>
  <c r="W58" i="20"/>
  <c r="K207" i="27"/>
  <c r="H66" i="10"/>
  <c r="G65" i="27" s="1"/>
  <c r="H64" i="10"/>
  <c r="G63" i="27" s="1"/>
  <c r="H60" i="10"/>
  <c r="G59" i="27" s="1"/>
  <c r="H58" i="10"/>
  <c r="G57" i="27" s="1"/>
  <c r="F186" i="27"/>
  <c r="C162" i="27"/>
  <c r="D162" i="27"/>
  <c r="E162" i="27"/>
  <c r="C163" i="27"/>
  <c r="D163" i="27"/>
  <c r="E163" i="27"/>
  <c r="C164" i="27"/>
  <c r="D164" i="27"/>
  <c r="E164" i="27"/>
  <c r="C165" i="27"/>
  <c r="D165" i="27"/>
  <c r="E165" i="27"/>
  <c r="C166" i="27"/>
  <c r="D166" i="27"/>
  <c r="E166" i="27"/>
  <c r="C167" i="27"/>
  <c r="D167" i="27"/>
  <c r="E167" i="27"/>
  <c r="C168" i="27"/>
  <c r="D168" i="27"/>
  <c r="E168" i="27"/>
  <c r="C169" i="27"/>
  <c r="D169" i="27"/>
  <c r="E169" i="27"/>
  <c r="C170" i="27"/>
  <c r="D170" i="27"/>
  <c r="E170" i="27"/>
  <c r="C171" i="27"/>
  <c r="D171" i="27"/>
  <c r="E171" i="27"/>
  <c r="C172" i="27"/>
  <c r="D172" i="27"/>
  <c r="E172" i="27"/>
  <c r="C173" i="27"/>
  <c r="D173" i="27"/>
  <c r="E173" i="27"/>
  <c r="C174" i="27"/>
  <c r="D174" i="27"/>
  <c r="E174" i="27"/>
  <c r="C175" i="27"/>
  <c r="D175" i="27"/>
  <c r="E175" i="27"/>
  <c r="D161" i="27"/>
  <c r="E161" i="27"/>
  <c r="C161" i="27"/>
  <c r="C148" i="27"/>
  <c r="D148" i="27"/>
  <c r="E148" i="27"/>
  <c r="C149" i="27"/>
  <c r="D149" i="27"/>
  <c r="E149" i="27"/>
  <c r="C150" i="27"/>
  <c r="D150" i="27"/>
  <c r="E150" i="27"/>
  <c r="C151" i="27"/>
  <c r="D151" i="27"/>
  <c r="E151" i="27"/>
  <c r="C152" i="27"/>
  <c r="D152" i="27"/>
  <c r="E152" i="27"/>
  <c r="C153" i="27"/>
  <c r="D153" i="27"/>
  <c r="E153" i="27"/>
  <c r="C154" i="27"/>
  <c r="D154" i="27"/>
  <c r="E154" i="27"/>
  <c r="C155" i="27"/>
  <c r="D155" i="27"/>
  <c r="E155" i="27"/>
  <c r="C156" i="27"/>
  <c r="D156" i="27"/>
  <c r="E156" i="27"/>
  <c r="D147" i="27"/>
  <c r="E147" i="27"/>
  <c r="C147" i="27"/>
  <c r="C128" i="27"/>
  <c r="D128" i="27"/>
  <c r="E128" i="27"/>
  <c r="C129" i="27"/>
  <c r="D129" i="27"/>
  <c r="E129" i="27"/>
  <c r="C130" i="27"/>
  <c r="D130" i="27"/>
  <c r="E130" i="27"/>
  <c r="C131" i="27"/>
  <c r="D131" i="27"/>
  <c r="E131" i="27"/>
  <c r="C132" i="27"/>
  <c r="D132" i="27"/>
  <c r="E132" i="27"/>
  <c r="C133" i="27"/>
  <c r="D133" i="27"/>
  <c r="E133" i="27"/>
  <c r="C134" i="27"/>
  <c r="D134" i="27"/>
  <c r="E134" i="27"/>
  <c r="C135" i="27"/>
  <c r="D135" i="27"/>
  <c r="E135" i="27"/>
  <c r="C136" i="27"/>
  <c r="D136" i="27"/>
  <c r="E136" i="27"/>
  <c r="C137" i="27"/>
  <c r="D137" i="27"/>
  <c r="E137" i="27"/>
  <c r="C138" i="27"/>
  <c r="D138" i="27"/>
  <c r="E138" i="27"/>
  <c r="C139" i="27"/>
  <c r="D139" i="27"/>
  <c r="E139" i="27"/>
  <c r="C140" i="27"/>
  <c r="D140" i="27"/>
  <c r="E140" i="27"/>
  <c r="C141" i="27"/>
  <c r="D141" i="27"/>
  <c r="E141" i="27"/>
  <c r="D127" i="27"/>
  <c r="E127" i="27"/>
  <c r="C127" i="27"/>
  <c r="C109" i="27"/>
  <c r="C110" i="27"/>
  <c r="C111" i="27"/>
  <c r="C112" i="27"/>
  <c r="C113" i="27"/>
  <c r="C114" i="27"/>
  <c r="C115" i="27"/>
  <c r="C116" i="27"/>
  <c r="C117" i="27"/>
  <c r="C118" i="27"/>
  <c r="C119" i="27"/>
  <c r="C120" i="27"/>
  <c r="C121" i="27"/>
  <c r="C122" i="27"/>
  <c r="C108" i="27"/>
  <c r="C88" i="27"/>
  <c r="C89" i="27"/>
  <c r="C90" i="27"/>
  <c r="C91" i="27"/>
  <c r="C92" i="27"/>
  <c r="C93" i="27"/>
  <c r="C94" i="27"/>
  <c r="C95" i="27"/>
  <c r="C96" i="27"/>
  <c r="C97" i="27"/>
  <c r="C98" i="27"/>
  <c r="C99" i="27"/>
  <c r="C100" i="27"/>
  <c r="C101" i="27"/>
  <c r="C102" i="27"/>
  <c r="I81" i="27"/>
  <c r="J81" i="27"/>
  <c r="K81" i="27"/>
  <c r="I82" i="27"/>
  <c r="J82" i="27"/>
  <c r="K82" i="27"/>
  <c r="I77" i="27"/>
  <c r="J77" i="27"/>
  <c r="K77" i="27"/>
  <c r="I78" i="27"/>
  <c r="J78" i="27"/>
  <c r="K78" i="27"/>
  <c r="I79" i="27"/>
  <c r="J79" i="27"/>
  <c r="K79" i="27"/>
  <c r="I80" i="27"/>
  <c r="J80" i="27"/>
  <c r="K80" i="27"/>
  <c r="C75" i="27"/>
  <c r="D75" i="27"/>
  <c r="E75" i="27"/>
  <c r="C76" i="27"/>
  <c r="D76" i="27"/>
  <c r="E76" i="27"/>
  <c r="C72" i="27"/>
  <c r="C73" i="27"/>
  <c r="D73" i="27"/>
  <c r="E73" i="27"/>
  <c r="C74" i="27"/>
  <c r="D74" i="27"/>
  <c r="E74" i="27"/>
  <c r="E72" i="27"/>
  <c r="D72" i="27"/>
  <c r="V41" i="20"/>
  <c r="Y41" i="20"/>
  <c r="C4" i="20"/>
  <c r="G27" i="20"/>
  <c r="G26" i="20"/>
  <c r="G25" i="20"/>
  <c r="G24" i="20"/>
  <c r="G23" i="20"/>
  <c r="G22" i="20"/>
  <c r="G21" i="20"/>
  <c r="G20" i="20"/>
  <c r="G19" i="20"/>
  <c r="G18" i="20"/>
  <c r="G17" i="20"/>
  <c r="G16" i="20"/>
  <c r="K85" i="20"/>
  <c r="H82" i="20"/>
  <c r="M81" i="27" s="1"/>
  <c r="H75" i="20"/>
  <c r="M74" i="27" s="1"/>
  <c r="H74" i="20"/>
  <c r="M73" i="27" s="1"/>
  <c r="H73" i="20"/>
  <c r="H78" i="20"/>
  <c r="M77" i="27" s="1"/>
  <c r="H79" i="20"/>
  <c r="M78" i="27" s="1"/>
  <c r="H80" i="20"/>
  <c r="M79" i="27" s="1"/>
  <c r="H81" i="20"/>
  <c r="M80" i="27" s="1"/>
  <c r="C77" i="20"/>
  <c r="I76" i="27" s="1"/>
  <c r="D77" i="20"/>
  <c r="J76" i="27" s="1"/>
  <c r="E77" i="20"/>
  <c r="K76" i="27" s="1"/>
  <c r="H77" i="20"/>
  <c r="M76" i="27" s="1"/>
  <c r="C89" i="20"/>
  <c r="I88" i="27" s="1"/>
  <c r="H89" i="20"/>
  <c r="G89" i="20"/>
  <c r="C95" i="20"/>
  <c r="I94" i="27" s="1"/>
  <c r="L88" i="27"/>
  <c r="C96" i="20"/>
  <c r="I95" i="27" s="1"/>
  <c r="C9" i="27"/>
  <c r="C8" i="27"/>
  <c r="C7" i="27"/>
  <c r="C6" i="27"/>
  <c r="C4" i="27"/>
  <c r="Z12" i="20"/>
  <c r="I197" i="27" s="1"/>
  <c r="AA12" i="20"/>
  <c r="I198" i="27" s="1"/>
  <c r="AB12" i="20"/>
  <c r="I199" i="27" s="1"/>
  <c r="AC12" i="20"/>
  <c r="I200" i="27" s="1"/>
  <c r="AD12" i="20"/>
  <c r="I201" i="27" s="1"/>
  <c r="AE12" i="20"/>
  <c r="I202" i="27" s="1"/>
  <c r="AF12" i="20"/>
  <c r="I203" i="27" s="1"/>
  <c r="AG12" i="20"/>
  <c r="I204" i="27" s="1"/>
  <c r="AH12" i="20"/>
  <c r="I205" i="27" s="1"/>
  <c r="I196" i="27"/>
  <c r="C9" i="20"/>
  <c r="C7" i="20"/>
  <c r="C8" i="20"/>
  <c r="C6" i="20"/>
  <c r="C73" i="20"/>
  <c r="I72" i="27" s="1"/>
  <c r="C163" i="20"/>
  <c r="I162" i="27" s="1"/>
  <c r="D163" i="20"/>
  <c r="J162" i="27" s="1"/>
  <c r="E163" i="20"/>
  <c r="K162" i="27" s="1"/>
  <c r="F163" i="20"/>
  <c r="C164" i="20"/>
  <c r="I163" i="27" s="1"/>
  <c r="D164" i="20"/>
  <c r="J163" i="27" s="1"/>
  <c r="E164" i="20"/>
  <c r="K163" i="27" s="1"/>
  <c r="F164" i="20"/>
  <c r="C165" i="20"/>
  <c r="I164" i="27" s="1"/>
  <c r="D165" i="20"/>
  <c r="J164" i="27" s="1"/>
  <c r="E165" i="20"/>
  <c r="K164" i="27" s="1"/>
  <c r="F165" i="20"/>
  <c r="C166" i="20"/>
  <c r="I165" i="27" s="1"/>
  <c r="D166" i="20"/>
  <c r="J165" i="27" s="1"/>
  <c r="E166" i="20"/>
  <c r="K165" i="27" s="1"/>
  <c r="F166" i="20"/>
  <c r="C167" i="20"/>
  <c r="I166" i="27" s="1"/>
  <c r="D167" i="20"/>
  <c r="J166" i="27" s="1"/>
  <c r="E167" i="20"/>
  <c r="K166" i="27" s="1"/>
  <c r="F167" i="20"/>
  <c r="C168" i="20"/>
  <c r="I167" i="27" s="1"/>
  <c r="D168" i="20"/>
  <c r="J167" i="27" s="1"/>
  <c r="E168" i="20"/>
  <c r="K167" i="27" s="1"/>
  <c r="F168" i="20"/>
  <c r="C169" i="20"/>
  <c r="I168" i="27" s="1"/>
  <c r="D169" i="20"/>
  <c r="J168" i="27" s="1"/>
  <c r="E169" i="20"/>
  <c r="K168" i="27" s="1"/>
  <c r="F169" i="20"/>
  <c r="C170" i="20"/>
  <c r="I169" i="27" s="1"/>
  <c r="D170" i="20"/>
  <c r="J169" i="27" s="1"/>
  <c r="E170" i="20"/>
  <c r="K169" i="27" s="1"/>
  <c r="F170" i="20"/>
  <c r="C171" i="20"/>
  <c r="I170" i="27" s="1"/>
  <c r="D171" i="20"/>
  <c r="J170" i="27" s="1"/>
  <c r="E171" i="20"/>
  <c r="K170" i="27" s="1"/>
  <c r="F171" i="20"/>
  <c r="C172" i="20"/>
  <c r="I171" i="27" s="1"/>
  <c r="D172" i="20"/>
  <c r="J171" i="27" s="1"/>
  <c r="E172" i="20"/>
  <c r="K171" i="27" s="1"/>
  <c r="F172" i="20"/>
  <c r="C173" i="20"/>
  <c r="I172" i="27" s="1"/>
  <c r="D173" i="20"/>
  <c r="J172" i="27" s="1"/>
  <c r="E173" i="20"/>
  <c r="K172" i="27" s="1"/>
  <c r="F173" i="20"/>
  <c r="C174" i="20"/>
  <c r="I173" i="27" s="1"/>
  <c r="D174" i="20"/>
  <c r="J173" i="27" s="1"/>
  <c r="E174" i="20"/>
  <c r="K173" i="27" s="1"/>
  <c r="F174" i="20"/>
  <c r="C175" i="20"/>
  <c r="I174" i="27" s="1"/>
  <c r="D175" i="20"/>
  <c r="J174" i="27" s="1"/>
  <c r="E175" i="20"/>
  <c r="K174" i="27" s="1"/>
  <c r="F175" i="20"/>
  <c r="C176" i="20"/>
  <c r="I175" i="27" s="1"/>
  <c r="D176" i="20"/>
  <c r="J175" i="27" s="1"/>
  <c r="E176" i="20"/>
  <c r="K175" i="27" s="1"/>
  <c r="F176" i="20"/>
  <c r="F162" i="20"/>
  <c r="E162" i="20"/>
  <c r="K161" i="27" s="1"/>
  <c r="D162" i="20"/>
  <c r="J161" i="27" s="1"/>
  <c r="C162" i="20"/>
  <c r="I161" i="27" s="1"/>
  <c r="C149" i="20"/>
  <c r="I148" i="27" s="1"/>
  <c r="D149" i="20"/>
  <c r="J148" i="27" s="1"/>
  <c r="E149" i="20"/>
  <c r="K148" i="27" s="1"/>
  <c r="F149" i="20"/>
  <c r="C150" i="20"/>
  <c r="I149" i="27" s="1"/>
  <c r="D150" i="20"/>
  <c r="J149" i="27" s="1"/>
  <c r="E150" i="20"/>
  <c r="K149" i="27" s="1"/>
  <c r="F150" i="20"/>
  <c r="C151" i="20"/>
  <c r="I150" i="27" s="1"/>
  <c r="D151" i="20"/>
  <c r="J150" i="27" s="1"/>
  <c r="E151" i="20"/>
  <c r="K150" i="27" s="1"/>
  <c r="F151" i="20"/>
  <c r="C152" i="20"/>
  <c r="I151" i="27" s="1"/>
  <c r="D152" i="20"/>
  <c r="J151" i="27" s="1"/>
  <c r="E152" i="20"/>
  <c r="K151" i="27" s="1"/>
  <c r="F152" i="20"/>
  <c r="C153" i="20"/>
  <c r="I152" i="27" s="1"/>
  <c r="D153" i="20"/>
  <c r="J152" i="27" s="1"/>
  <c r="E153" i="20"/>
  <c r="K152" i="27" s="1"/>
  <c r="F153" i="20"/>
  <c r="C154" i="20"/>
  <c r="I153" i="27" s="1"/>
  <c r="D154" i="20"/>
  <c r="J153" i="27" s="1"/>
  <c r="E154" i="20"/>
  <c r="K153" i="27" s="1"/>
  <c r="F154" i="20"/>
  <c r="C155" i="20"/>
  <c r="I154" i="27" s="1"/>
  <c r="D155" i="20"/>
  <c r="J154" i="27" s="1"/>
  <c r="E155" i="20"/>
  <c r="K154" i="27" s="1"/>
  <c r="F155" i="20"/>
  <c r="C156" i="20"/>
  <c r="I155" i="27" s="1"/>
  <c r="D156" i="20"/>
  <c r="J155" i="27" s="1"/>
  <c r="E156" i="20"/>
  <c r="K155" i="27" s="1"/>
  <c r="F156" i="20"/>
  <c r="C157" i="20"/>
  <c r="I156" i="27" s="1"/>
  <c r="D157" i="20"/>
  <c r="J156" i="27" s="1"/>
  <c r="E157" i="20"/>
  <c r="K156" i="27" s="1"/>
  <c r="F157" i="20"/>
  <c r="F148" i="20"/>
  <c r="E148" i="20"/>
  <c r="K147" i="27" s="1"/>
  <c r="D148" i="20"/>
  <c r="J147" i="27" s="1"/>
  <c r="C148" i="20"/>
  <c r="I147" i="27" s="1"/>
  <c r="C129" i="20"/>
  <c r="I128" i="27" s="1"/>
  <c r="D129" i="20"/>
  <c r="J128" i="27" s="1"/>
  <c r="E129" i="20"/>
  <c r="K128" i="27" s="1"/>
  <c r="C130" i="20"/>
  <c r="I129" i="27" s="1"/>
  <c r="D130" i="20"/>
  <c r="J129" i="27" s="1"/>
  <c r="E130" i="20"/>
  <c r="K129" i="27" s="1"/>
  <c r="C131" i="20"/>
  <c r="I130" i="27" s="1"/>
  <c r="D131" i="20"/>
  <c r="J130" i="27" s="1"/>
  <c r="E131" i="20"/>
  <c r="K130" i="27" s="1"/>
  <c r="C132" i="20"/>
  <c r="I131" i="27" s="1"/>
  <c r="D132" i="20"/>
  <c r="J131" i="27" s="1"/>
  <c r="E132" i="20"/>
  <c r="K131" i="27" s="1"/>
  <c r="C133" i="20"/>
  <c r="I132" i="27" s="1"/>
  <c r="D133" i="20"/>
  <c r="J132" i="27" s="1"/>
  <c r="E133" i="20"/>
  <c r="K132" i="27" s="1"/>
  <c r="C134" i="20"/>
  <c r="I133" i="27" s="1"/>
  <c r="D134" i="20"/>
  <c r="J133" i="27" s="1"/>
  <c r="E134" i="20"/>
  <c r="K133" i="27" s="1"/>
  <c r="C135" i="20"/>
  <c r="I134" i="27" s="1"/>
  <c r="D135" i="20"/>
  <c r="J134" i="27" s="1"/>
  <c r="E135" i="20"/>
  <c r="K134" i="27" s="1"/>
  <c r="C136" i="20"/>
  <c r="I135" i="27" s="1"/>
  <c r="D136" i="20"/>
  <c r="J135" i="27" s="1"/>
  <c r="E136" i="20"/>
  <c r="K135" i="27" s="1"/>
  <c r="C137" i="20"/>
  <c r="I136" i="27" s="1"/>
  <c r="D137" i="20"/>
  <c r="J136" i="27" s="1"/>
  <c r="E137" i="20"/>
  <c r="K136" i="27" s="1"/>
  <c r="C138" i="20"/>
  <c r="I137" i="27" s="1"/>
  <c r="D138" i="20"/>
  <c r="J137" i="27" s="1"/>
  <c r="E138" i="20"/>
  <c r="K137" i="27" s="1"/>
  <c r="C139" i="20"/>
  <c r="I138" i="27" s="1"/>
  <c r="D139" i="20"/>
  <c r="J138" i="27" s="1"/>
  <c r="E139" i="20"/>
  <c r="K138" i="27" s="1"/>
  <c r="C140" i="20"/>
  <c r="I139" i="27" s="1"/>
  <c r="D140" i="20"/>
  <c r="J139" i="27" s="1"/>
  <c r="E140" i="20"/>
  <c r="K139" i="27" s="1"/>
  <c r="C141" i="20"/>
  <c r="I140" i="27" s="1"/>
  <c r="D141" i="20"/>
  <c r="J140" i="27" s="1"/>
  <c r="E141" i="20"/>
  <c r="K140" i="27" s="1"/>
  <c r="C142" i="20"/>
  <c r="I141" i="27" s="1"/>
  <c r="D142" i="20"/>
  <c r="J141" i="27" s="1"/>
  <c r="E142" i="20"/>
  <c r="K141" i="27" s="1"/>
  <c r="E128" i="20"/>
  <c r="K127" i="27" s="1"/>
  <c r="D128" i="20"/>
  <c r="J127" i="27" s="1"/>
  <c r="C128" i="20"/>
  <c r="I127" i="27" s="1"/>
  <c r="C74" i="20"/>
  <c r="I73" i="27" s="1"/>
  <c r="D74" i="20"/>
  <c r="J73" i="27" s="1"/>
  <c r="E74" i="20"/>
  <c r="K73" i="27" s="1"/>
  <c r="C75" i="20"/>
  <c r="I74" i="27" s="1"/>
  <c r="D75" i="20"/>
  <c r="J74" i="27" s="1"/>
  <c r="E75" i="20"/>
  <c r="K74" i="27" s="1"/>
  <c r="C76" i="20"/>
  <c r="I75" i="27" s="1"/>
  <c r="D76" i="20"/>
  <c r="J75" i="27" s="1"/>
  <c r="E76" i="20"/>
  <c r="K75" i="27" s="1"/>
  <c r="E73" i="20"/>
  <c r="K72" i="27" s="1"/>
  <c r="D73" i="20"/>
  <c r="J72" i="27" s="1"/>
  <c r="F110" i="20"/>
  <c r="F111" i="20"/>
  <c r="F112" i="20"/>
  <c r="F113" i="20"/>
  <c r="F114" i="20"/>
  <c r="F115" i="20"/>
  <c r="F116" i="20"/>
  <c r="F117" i="20"/>
  <c r="F118" i="20"/>
  <c r="F119" i="20"/>
  <c r="F120" i="20"/>
  <c r="F121" i="20"/>
  <c r="F122" i="20"/>
  <c r="F123" i="20"/>
  <c r="F109" i="20"/>
  <c r="K109" i="20" s="1"/>
  <c r="C110" i="20"/>
  <c r="I109" i="27" s="1"/>
  <c r="C111" i="20"/>
  <c r="I110" i="27" s="1"/>
  <c r="C112" i="20"/>
  <c r="I111" i="27" s="1"/>
  <c r="C113" i="20"/>
  <c r="I112" i="27" s="1"/>
  <c r="C114" i="20"/>
  <c r="I113" i="27" s="1"/>
  <c r="C115" i="20"/>
  <c r="I114" i="27" s="1"/>
  <c r="C116" i="20"/>
  <c r="I115" i="27" s="1"/>
  <c r="C117" i="20"/>
  <c r="I116" i="27" s="1"/>
  <c r="C118" i="20"/>
  <c r="I117" i="27" s="1"/>
  <c r="C119" i="20"/>
  <c r="I118" i="27" s="1"/>
  <c r="C120" i="20"/>
  <c r="I119" i="27" s="1"/>
  <c r="C121" i="20"/>
  <c r="I120" i="27" s="1"/>
  <c r="C122" i="20"/>
  <c r="I121" i="27" s="1"/>
  <c r="C123" i="20"/>
  <c r="I122" i="27" s="1"/>
  <c r="C109" i="20"/>
  <c r="I108" i="27" s="1"/>
  <c r="C101" i="20"/>
  <c r="I100" i="27" s="1"/>
  <c r="C90" i="20"/>
  <c r="I89" i="27" s="1"/>
  <c r="C91" i="20"/>
  <c r="I90" i="27" s="1"/>
  <c r="C92" i="20"/>
  <c r="I91" i="27" s="1"/>
  <c r="C93" i="20"/>
  <c r="I92" i="27" s="1"/>
  <c r="C94" i="20"/>
  <c r="I93" i="27" s="1"/>
  <c r="C97" i="20"/>
  <c r="I96" i="27" s="1"/>
  <c r="C98" i="20"/>
  <c r="I97" i="27" s="1"/>
  <c r="C99" i="20"/>
  <c r="I98" i="27" s="1"/>
  <c r="C100" i="20"/>
  <c r="I99" i="27" s="1"/>
  <c r="C102" i="20"/>
  <c r="I101" i="27" s="1"/>
  <c r="C103" i="20"/>
  <c r="I102" i="27" s="1"/>
  <c r="M72" i="27"/>
  <c r="H59" i="10" l="1"/>
  <c r="G58" i="27" s="1"/>
  <c r="H33" i="20"/>
  <c r="M32" i="27" s="1"/>
  <c r="H30" i="20"/>
  <c r="M29" i="27" s="1"/>
  <c r="H38" i="20"/>
  <c r="M37" i="27" s="1"/>
  <c r="H35" i="20"/>
  <c r="M34" i="27" s="1"/>
  <c r="H32" i="20"/>
  <c r="M31" i="27" s="1"/>
  <c r="H29" i="20"/>
  <c r="M28" i="27" s="1"/>
  <c r="H37" i="20"/>
  <c r="M36" i="27" s="1"/>
  <c r="N207" i="27"/>
  <c r="K29" i="10"/>
  <c r="H29" i="10" s="1"/>
  <c r="G28" i="27" s="1"/>
  <c r="G29" i="10"/>
  <c r="F28" i="27" s="1"/>
  <c r="K30" i="10"/>
  <c r="H30" i="10" s="1"/>
  <c r="G29" i="27" s="1"/>
  <c r="G30" i="10"/>
  <c r="F29" i="27" s="1"/>
  <c r="K31" i="10"/>
  <c r="H31" i="10" s="1"/>
  <c r="G30" i="27" s="1"/>
  <c r="G31" i="10"/>
  <c r="F30" i="27" s="1"/>
  <c r="K32" i="10"/>
  <c r="H32" i="10" s="1"/>
  <c r="G31" i="27" s="1"/>
  <c r="G32" i="10"/>
  <c r="F31" i="27" s="1"/>
  <c r="K33" i="10"/>
  <c r="H33" i="10" s="1"/>
  <c r="G32" i="27" s="1"/>
  <c r="G33" i="10"/>
  <c r="F32" i="27" s="1"/>
  <c r="K34" i="10"/>
  <c r="H34" i="10" s="1"/>
  <c r="G33" i="27" s="1"/>
  <c r="G34" i="10"/>
  <c r="F33" i="27" s="1"/>
  <c r="K35" i="10"/>
  <c r="H35" i="10" s="1"/>
  <c r="G34" i="27" s="1"/>
  <c r="G35" i="10"/>
  <c r="F34" i="27" s="1"/>
  <c r="K36" i="10"/>
  <c r="H36" i="10" s="1"/>
  <c r="G35" i="27" s="1"/>
  <c r="G36" i="10"/>
  <c r="F35" i="27" s="1"/>
  <c r="K37" i="10"/>
  <c r="H37" i="10" s="1"/>
  <c r="G36" i="27" s="1"/>
  <c r="G37" i="10"/>
  <c r="F36" i="27" s="1"/>
  <c r="K38" i="10"/>
  <c r="H38" i="10" s="1"/>
  <c r="G37" i="27" s="1"/>
  <c r="G38" i="10"/>
  <c r="F37" i="27" s="1"/>
  <c r="H58" i="20"/>
  <c r="M57" i="27" s="1"/>
  <c r="H59" i="20"/>
  <c r="M58" i="27" s="1"/>
  <c r="H60" i="20"/>
  <c r="M59" i="27" s="1"/>
  <c r="H61" i="20"/>
  <c r="M60" i="27" s="1"/>
  <c r="H62" i="20"/>
  <c r="M61" i="27" s="1"/>
  <c r="H63" i="20"/>
  <c r="M62" i="27" s="1"/>
  <c r="H64" i="20"/>
  <c r="M63" i="27" s="1"/>
  <c r="H65" i="20"/>
  <c r="M64" i="27" s="1"/>
  <c r="H66" i="20"/>
  <c r="M65" i="27" s="1"/>
  <c r="H67" i="20"/>
  <c r="M66" i="27" s="1"/>
  <c r="AH186" i="20"/>
  <c r="AG186" i="20"/>
  <c r="AF186" i="20"/>
  <c r="AE186" i="20"/>
  <c r="AD186" i="20"/>
  <c r="AC186" i="20"/>
  <c r="AB186" i="20"/>
  <c r="AA186" i="20"/>
  <c r="Z186" i="20"/>
  <c r="Y186" i="20"/>
  <c r="AH178" i="20"/>
  <c r="AG178" i="20"/>
  <c r="AF178" i="20"/>
  <c r="AE178" i="20"/>
  <c r="AD178" i="20"/>
  <c r="AC178" i="20"/>
  <c r="AB178" i="20"/>
  <c r="AA178" i="20"/>
  <c r="Z178" i="20"/>
  <c r="W178" i="20"/>
  <c r="T178" i="20"/>
  <c r="Q178" i="20"/>
  <c r="N178" i="20"/>
  <c r="K178" i="20"/>
  <c r="H176" i="20"/>
  <c r="M175" i="27" s="1"/>
  <c r="H175" i="20"/>
  <c r="M174" i="27" s="1"/>
  <c r="H174" i="20"/>
  <c r="M173" i="27" s="1"/>
  <c r="H173" i="20"/>
  <c r="M172" i="27" s="1"/>
  <c r="H172" i="20"/>
  <c r="M171" i="27" s="1"/>
  <c r="H171" i="20"/>
  <c r="M170" i="27" s="1"/>
  <c r="H170" i="20"/>
  <c r="M169" i="27" s="1"/>
  <c r="H169" i="20"/>
  <c r="M168" i="27" s="1"/>
  <c r="H168" i="20"/>
  <c r="M167" i="27" s="1"/>
  <c r="H167" i="20"/>
  <c r="M166" i="27" s="1"/>
  <c r="H166" i="20"/>
  <c r="M165" i="27" s="1"/>
  <c r="H165" i="20"/>
  <c r="M164" i="27" s="1"/>
  <c r="H164" i="20"/>
  <c r="M163" i="27" s="1"/>
  <c r="H163" i="20"/>
  <c r="M162" i="27" s="1"/>
  <c r="H162" i="20"/>
  <c r="AH159" i="20"/>
  <c r="AG159" i="20"/>
  <c r="AF159" i="20"/>
  <c r="AE159" i="20"/>
  <c r="AD159" i="20"/>
  <c r="AC159" i="20"/>
  <c r="AB159" i="20"/>
  <c r="AA159" i="20"/>
  <c r="Z159" i="20"/>
  <c r="Y159" i="20"/>
  <c r="W159" i="20"/>
  <c r="T159" i="20"/>
  <c r="Q159" i="20"/>
  <c r="N159" i="20"/>
  <c r="K159" i="20"/>
  <c r="H157" i="20"/>
  <c r="M156" i="27" s="1"/>
  <c r="H156" i="20"/>
  <c r="M155" i="27" s="1"/>
  <c r="H155" i="20"/>
  <c r="M154" i="27" s="1"/>
  <c r="H154" i="20"/>
  <c r="M153" i="27" s="1"/>
  <c r="H153" i="20"/>
  <c r="M152" i="27" s="1"/>
  <c r="H152" i="20"/>
  <c r="M151" i="27" s="1"/>
  <c r="H151" i="20"/>
  <c r="M150" i="27" s="1"/>
  <c r="H150" i="20"/>
  <c r="M149" i="27" s="1"/>
  <c r="H149" i="20"/>
  <c r="M148" i="27" s="1"/>
  <c r="H148" i="20"/>
  <c r="AH144" i="20"/>
  <c r="AG144" i="20"/>
  <c r="AF144" i="20"/>
  <c r="AE144" i="20"/>
  <c r="AD144" i="20"/>
  <c r="AC144" i="20"/>
  <c r="AB144" i="20"/>
  <c r="AA144" i="20"/>
  <c r="Z144" i="20"/>
  <c r="Y144" i="20"/>
  <c r="AI144" i="20" s="1"/>
  <c r="W144" i="20"/>
  <c r="T144" i="20"/>
  <c r="Q144" i="20"/>
  <c r="N144" i="20"/>
  <c r="K144" i="20"/>
  <c r="H142" i="20"/>
  <c r="M141" i="27" s="1"/>
  <c r="H141" i="20"/>
  <c r="M140" i="27" s="1"/>
  <c r="H140" i="20"/>
  <c r="M139" i="27" s="1"/>
  <c r="H139" i="20"/>
  <c r="M138" i="27" s="1"/>
  <c r="H138" i="20"/>
  <c r="M137" i="27" s="1"/>
  <c r="H137" i="20"/>
  <c r="M136" i="27" s="1"/>
  <c r="H136" i="20"/>
  <c r="M135" i="27" s="1"/>
  <c r="H135" i="20"/>
  <c r="M134" i="27" s="1"/>
  <c r="H134" i="20"/>
  <c r="M133" i="27" s="1"/>
  <c r="H133" i="20"/>
  <c r="M132" i="27" s="1"/>
  <c r="H132" i="20"/>
  <c r="M131" i="27" s="1"/>
  <c r="H131" i="20"/>
  <c r="M130" i="27" s="1"/>
  <c r="H130" i="20"/>
  <c r="M129" i="27" s="1"/>
  <c r="H129" i="20"/>
  <c r="M128" i="27" s="1"/>
  <c r="H128" i="20"/>
  <c r="AH125" i="20"/>
  <c r="AG125" i="20"/>
  <c r="AF125" i="20"/>
  <c r="AE125" i="20"/>
  <c r="AD125" i="20"/>
  <c r="AC125" i="20"/>
  <c r="AB125" i="20"/>
  <c r="AA125" i="20"/>
  <c r="Z125" i="20"/>
  <c r="Y125" i="20"/>
  <c r="V125" i="20"/>
  <c r="S125" i="20"/>
  <c r="P125" i="20"/>
  <c r="M125" i="20"/>
  <c r="J125" i="20"/>
  <c r="W123" i="20"/>
  <c r="T123" i="20"/>
  <c r="Q123" i="20"/>
  <c r="N123" i="20"/>
  <c r="K123" i="20"/>
  <c r="H123" i="20" s="1"/>
  <c r="M122" i="27" s="1"/>
  <c r="G123" i="20"/>
  <c r="L122" i="27" s="1"/>
  <c r="W122" i="20"/>
  <c r="T122" i="20"/>
  <c r="Q122" i="20"/>
  <c r="N122" i="20"/>
  <c r="K122" i="20"/>
  <c r="H122" i="20"/>
  <c r="M121" i="27" s="1"/>
  <c r="G122" i="20"/>
  <c r="L121" i="27" s="1"/>
  <c r="W121" i="20"/>
  <c r="T121" i="20"/>
  <c r="Q121" i="20"/>
  <c r="N121" i="20"/>
  <c r="K121" i="20"/>
  <c r="H121" i="20"/>
  <c r="M120" i="27" s="1"/>
  <c r="G121" i="20"/>
  <c r="L120" i="27" s="1"/>
  <c r="W120" i="20"/>
  <c r="T120" i="20"/>
  <c r="Q120" i="20"/>
  <c r="N120" i="20"/>
  <c r="H120" i="20" s="1"/>
  <c r="M119" i="27" s="1"/>
  <c r="K120" i="20"/>
  <c r="G120" i="20"/>
  <c r="L119" i="27" s="1"/>
  <c r="W119" i="20"/>
  <c r="T119" i="20"/>
  <c r="Q119" i="20"/>
  <c r="N119" i="20"/>
  <c r="K119" i="20"/>
  <c r="H119" i="20" s="1"/>
  <c r="M118" i="27" s="1"/>
  <c r="G119" i="20"/>
  <c r="L118" i="27" s="1"/>
  <c r="W118" i="20"/>
  <c r="T118" i="20"/>
  <c r="H118" i="20" s="1"/>
  <c r="M117" i="27" s="1"/>
  <c r="Q118" i="20"/>
  <c r="N118" i="20"/>
  <c r="K118" i="20"/>
  <c r="G118" i="20"/>
  <c r="L117" i="27" s="1"/>
  <c r="W117" i="20"/>
  <c r="T117" i="20"/>
  <c r="Q117" i="20"/>
  <c r="H117" i="20" s="1"/>
  <c r="M116" i="27" s="1"/>
  <c r="N117" i="20"/>
  <c r="K117" i="20"/>
  <c r="G117" i="20"/>
  <c r="L116" i="27" s="1"/>
  <c r="W116" i="20"/>
  <c r="T116" i="20"/>
  <c r="Q116" i="20"/>
  <c r="N116" i="20"/>
  <c r="K116" i="20"/>
  <c r="H116" i="20" s="1"/>
  <c r="M115" i="27" s="1"/>
  <c r="G116" i="20"/>
  <c r="L115" i="27" s="1"/>
  <c r="W115" i="20"/>
  <c r="T115" i="20"/>
  <c r="Q115" i="20"/>
  <c r="N115" i="20"/>
  <c r="K115" i="20"/>
  <c r="H115" i="20" s="1"/>
  <c r="M114" i="27" s="1"/>
  <c r="G115" i="20"/>
  <c r="L114" i="27" s="1"/>
  <c r="W114" i="20"/>
  <c r="T114" i="20"/>
  <c r="Q114" i="20"/>
  <c r="N114" i="20"/>
  <c r="K114" i="20"/>
  <c r="H114" i="20"/>
  <c r="M113" i="27" s="1"/>
  <c r="G114" i="20"/>
  <c r="L113" i="27" s="1"/>
  <c r="W113" i="20"/>
  <c r="T113" i="20"/>
  <c r="Q113" i="20"/>
  <c r="N113" i="20"/>
  <c r="K113" i="20"/>
  <c r="H113" i="20"/>
  <c r="M112" i="27" s="1"/>
  <c r="G113" i="20"/>
  <c r="L112" i="27" s="1"/>
  <c r="W112" i="20"/>
  <c r="T112" i="20"/>
  <c r="Q112" i="20"/>
  <c r="N112" i="20"/>
  <c r="H112" i="20" s="1"/>
  <c r="M111" i="27" s="1"/>
  <c r="K112" i="20"/>
  <c r="G112" i="20"/>
  <c r="L111" i="27" s="1"/>
  <c r="W111" i="20"/>
  <c r="T111" i="20"/>
  <c r="Q111" i="20"/>
  <c r="N111" i="20"/>
  <c r="K111" i="20"/>
  <c r="H111" i="20" s="1"/>
  <c r="M110" i="27" s="1"/>
  <c r="G111" i="20"/>
  <c r="L110" i="27" s="1"/>
  <c r="W110" i="20"/>
  <c r="T110" i="20"/>
  <c r="H110" i="20" s="1"/>
  <c r="M109" i="27" s="1"/>
  <c r="Q110" i="20"/>
  <c r="N110" i="20"/>
  <c r="K110" i="20"/>
  <c r="K125" i="20" s="1"/>
  <c r="G110" i="20"/>
  <c r="L109" i="27" s="1"/>
  <c r="W109" i="20"/>
  <c r="T109" i="20"/>
  <c r="Q109" i="20"/>
  <c r="Q125" i="20" s="1"/>
  <c r="N109" i="20"/>
  <c r="G109" i="20"/>
  <c r="AH105" i="20"/>
  <c r="AG105" i="20"/>
  <c r="AF105" i="20"/>
  <c r="AE105" i="20"/>
  <c r="AD105" i="20"/>
  <c r="AC105" i="20"/>
  <c r="AB105" i="20"/>
  <c r="AA105" i="20"/>
  <c r="Z105" i="20"/>
  <c r="Y105" i="20"/>
  <c r="V105" i="20"/>
  <c r="S105" i="20"/>
  <c r="P105" i="20"/>
  <c r="M105" i="20"/>
  <c r="J105" i="20"/>
  <c r="H103" i="20"/>
  <c r="M102" i="27" s="1"/>
  <c r="G103" i="20"/>
  <c r="L102" i="27" s="1"/>
  <c r="H102" i="20"/>
  <c r="M101" i="27" s="1"/>
  <c r="G102" i="20"/>
  <c r="L101" i="27" s="1"/>
  <c r="H101" i="20"/>
  <c r="M100" i="27" s="1"/>
  <c r="G101" i="20"/>
  <c r="L100" i="27" s="1"/>
  <c r="H100" i="20"/>
  <c r="M99" i="27" s="1"/>
  <c r="G100" i="20"/>
  <c r="L99" i="27" s="1"/>
  <c r="H99" i="20"/>
  <c r="M98" i="27" s="1"/>
  <c r="G99" i="20"/>
  <c r="L98" i="27" s="1"/>
  <c r="H98" i="20"/>
  <c r="M97" i="27" s="1"/>
  <c r="G98" i="20"/>
  <c r="L97" i="27" s="1"/>
  <c r="H97" i="20"/>
  <c r="M96" i="27" s="1"/>
  <c r="G97" i="20"/>
  <c r="L96" i="27" s="1"/>
  <c r="H96" i="20"/>
  <c r="M95" i="27" s="1"/>
  <c r="G96" i="20"/>
  <c r="L95" i="27" s="1"/>
  <c r="H95" i="20"/>
  <c r="M94" i="27" s="1"/>
  <c r="G95" i="20"/>
  <c r="L94" i="27" s="1"/>
  <c r="H94" i="20"/>
  <c r="M93" i="27" s="1"/>
  <c r="G94" i="20"/>
  <c r="L93" i="27" s="1"/>
  <c r="H93" i="20"/>
  <c r="M92" i="27" s="1"/>
  <c r="G93" i="20"/>
  <c r="L92" i="27" s="1"/>
  <c r="H92" i="20"/>
  <c r="M91" i="27" s="1"/>
  <c r="G92" i="20"/>
  <c r="L91" i="27" s="1"/>
  <c r="H91" i="20"/>
  <c r="M90" i="27" s="1"/>
  <c r="G91" i="20"/>
  <c r="L90" i="27" s="1"/>
  <c r="H90" i="20"/>
  <c r="M89" i="27" s="1"/>
  <c r="G90" i="20"/>
  <c r="L89" i="27" s="1"/>
  <c r="W105" i="20"/>
  <c r="T105" i="20"/>
  <c r="Q105" i="20"/>
  <c r="N105" i="20"/>
  <c r="K105" i="20"/>
  <c r="AH85" i="20"/>
  <c r="AG85" i="20"/>
  <c r="AF85" i="20"/>
  <c r="AE85" i="20"/>
  <c r="AD85" i="20"/>
  <c r="AC85" i="20"/>
  <c r="AB85" i="20"/>
  <c r="AA85" i="20"/>
  <c r="Z85" i="20"/>
  <c r="Y85" i="20"/>
  <c r="W85" i="20"/>
  <c r="T85" i="20"/>
  <c r="Q85" i="20"/>
  <c r="N85" i="20"/>
  <c r="H83" i="20"/>
  <c r="M82" i="27" s="1"/>
  <c r="H76" i="20"/>
  <c r="AH70" i="20"/>
  <c r="AG70" i="20"/>
  <c r="AF70" i="20"/>
  <c r="AE70" i="20"/>
  <c r="AD70" i="20"/>
  <c r="AC70" i="20"/>
  <c r="AB70" i="20"/>
  <c r="AA70" i="20"/>
  <c r="Z70" i="20"/>
  <c r="Y70" i="20"/>
  <c r="G57" i="20"/>
  <c r="L56" i="27" s="1"/>
  <c r="G56" i="20"/>
  <c r="L55" i="27" s="1"/>
  <c r="G55" i="20"/>
  <c r="L54" i="27" s="1"/>
  <c r="G54" i="20"/>
  <c r="L53" i="27" s="1"/>
  <c r="G53" i="20"/>
  <c r="L52" i="27" s="1"/>
  <c r="G52" i="20"/>
  <c r="L51" i="27" s="1"/>
  <c r="G51" i="20"/>
  <c r="L50" i="27" s="1"/>
  <c r="G50" i="20"/>
  <c r="L49" i="27" s="1"/>
  <c r="G49" i="20"/>
  <c r="L48" i="27" s="1"/>
  <c r="G48" i="20"/>
  <c r="L47" i="27" s="1"/>
  <c r="G47" i="20"/>
  <c r="L46" i="27" s="1"/>
  <c r="G46" i="20"/>
  <c r="L45" i="27" s="1"/>
  <c r="G45" i="20"/>
  <c r="L44" i="27" s="1"/>
  <c r="G44" i="20"/>
  <c r="AH41" i="20"/>
  <c r="AG41" i="20"/>
  <c r="AF41" i="20"/>
  <c r="AE41" i="20"/>
  <c r="AD41" i="20"/>
  <c r="AC41" i="20"/>
  <c r="AB41" i="20"/>
  <c r="AA41" i="20"/>
  <c r="Z41" i="20"/>
  <c r="L27" i="27"/>
  <c r="L26" i="27"/>
  <c r="L25" i="27"/>
  <c r="L24" i="27"/>
  <c r="L23" i="27"/>
  <c r="L22" i="27"/>
  <c r="L21" i="27"/>
  <c r="L20" i="27"/>
  <c r="L19" i="27"/>
  <c r="L18" i="27"/>
  <c r="L17" i="27"/>
  <c r="L16" i="27"/>
  <c r="L15" i="27"/>
  <c r="G15" i="20"/>
  <c r="L14" i="27" s="1"/>
  <c r="AI105" i="20" l="1"/>
  <c r="AJ105" i="20" s="1"/>
  <c r="W125" i="20"/>
  <c r="T125" i="20"/>
  <c r="AI125" i="20"/>
  <c r="G105" i="20"/>
  <c r="AI70" i="20"/>
  <c r="AI41" i="20"/>
  <c r="H109" i="20"/>
  <c r="M108" i="27" s="1"/>
  <c r="AI85" i="20"/>
  <c r="AJ85" i="20" s="1"/>
  <c r="N125" i="20"/>
  <c r="AI159" i="20"/>
  <c r="Y180" i="20"/>
  <c r="Y183" i="20" s="1"/>
  <c r="Y187" i="20" s="1"/>
  <c r="L40" i="27"/>
  <c r="M75" i="27"/>
  <c r="M84" i="27" s="1"/>
  <c r="H85" i="20"/>
  <c r="AJ144" i="20"/>
  <c r="M127" i="27"/>
  <c r="M143" i="27" s="1"/>
  <c r="G41" i="20"/>
  <c r="G70" i="20"/>
  <c r="L43" i="27"/>
  <c r="L104" i="27"/>
  <c r="G125" i="20"/>
  <c r="L108" i="27"/>
  <c r="L124" i="27" s="1"/>
  <c r="H159" i="20"/>
  <c r="AJ159" i="20" s="1"/>
  <c r="M147" i="27"/>
  <c r="M161" i="27"/>
  <c r="M177" i="27" s="1"/>
  <c r="H178" i="20"/>
  <c r="H125" i="20"/>
  <c r="H105" i="20"/>
  <c r="M88" i="27"/>
  <c r="M104" i="27" s="1"/>
  <c r="L69" i="27"/>
  <c r="J41" i="20"/>
  <c r="M41" i="20"/>
  <c r="P41" i="20"/>
  <c r="S41" i="20"/>
  <c r="J70" i="20"/>
  <c r="M70" i="20"/>
  <c r="P70" i="20"/>
  <c r="S70" i="20"/>
  <c r="V70" i="20"/>
  <c r="AJ125" i="20"/>
  <c r="AI178" i="20"/>
  <c r="AJ178" i="20" s="1"/>
  <c r="Z180" i="20"/>
  <c r="AA180" i="20"/>
  <c r="AB180" i="20"/>
  <c r="AC180" i="20"/>
  <c r="AD180" i="20"/>
  <c r="AE180" i="20"/>
  <c r="AF180" i="20"/>
  <c r="AG180" i="20"/>
  <c r="AH180" i="20"/>
  <c r="C3" i="13"/>
  <c r="C3" i="15"/>
  <c r="C15" i="10"/>
  <c r="C14" i="27" s="1"/>
  <c r="J192" i="10"/>
  <c r="J201" i="10" s="1"/>
  <c r="J205" i="27" l="1"/>
  <c r="AH183" i="20"/>
  <c r="J204" i="27"/>
  <c r="AG183" i="20"/>
  <c r="J203" i="27"/>
  <c r="AF183" i="20"/>
  <c r="J202" i="27"/>
  <c r="AE183" i="20"/>
  <c r="J201" i="27"/>
  <c r="AD183" i="20"/>
  <c r="J200" i="27"/>
  <c r="AC183" i="20"/>
  <c r="J199" i="27"/>
  <c r="AB183" i="20"/>
  <c r="J198" i="27"/>
  <c r="AA183" i="20"/>
  <c r="J197" i="27"/>
  <c r="J207" i="27" s="1"/>
  <c r="Z183" i="20"/>
  <c r="AI180" i="20"/>
  <c r="Y191" i="20"/>
  <c r="J196" i="27"/>
  <c r="C15" i="20"/>
  <c r="I14" i="27" s="1"/>
  <c r="M124" i="27"/>
  <c r="M158" i="27"/>
  <c r="AC153" i="10"/>
  <c r="AG172" i="10"/>
  <c r="AG138" i="10"/>
  <c r="AG119" i="10"/>
  <c r="Y99" i="10"/>
  <c r="H157" i="10"/>
  <c r="G162" i="27" s="1"/>
  <c r="H158" i="10"/>
  <c r="G163" i="27" s="1"/>
  <c r="H159" i="10"/>
  <c r="G164" i="27" s="1"/>
  <c r="H160" i="10"/>
  <c r="G165" i="27" s="1"/>
  <c r="H161" i="10"/>
  <c r="G166" i="27" s="1"/>
  <c r="H162" i="10"/>
  <c r="G167" i="27" s="1"/>
  <c r="H163" i="10"/>
  <c r="G168" i="27" s="1"/>
  <c r="H164" i="10"/>
  <c r="G169" i="27" s="1"/>
  <c r="H165" i="10"/>
  <c r="G170" i="27" s="1"/>
  <c r="H166" i="10"/>
  <c r="G171" i="27" s="1"/>
  <c r="H167" i="10"/>
  <c r="G172" i="27" s="1"/>
  <c r="H168" i="10"/>
  <c r="G173" i="27" s="1"/>
  <c r="H169" i="10"/>
  <c r="G174" i="27" s="1"/>
  <c r="H143" i="10"/>
  <c r="G148" i="27" s="1"/>
  <c r="H144" i="10"/>
  <c r="G149" i="27" s="1"/>
  <c r="H145" i="10"/>
  <c r="G150" i="27" s="1"/>
  <c r="H146" i="10"/>
  <c r="G151" i="27" s="1"/>
  <c r="H147" i="10"/>
  <c r="G152" i="27" s="1"/>
  <c r="H148" i="10"/>
  <c r="G153" i="27" s="1"/>
  <c r="H149" i="10"/>
  <c r="G154" i="27" s="1"/>
  <c r="H150" i="10"/>
  <c r="G155" i="27" s="1"/>
  <c r="H123" i="10"/>
  <c r="G128" i="27" s="1"/>
  <c r="H124" i="10"/>
  <c r="G129" i="27" s="1"/>
  <c r="H125" i="10"/>
  <c r="G130" i="27" s="1"/>
  <c r="H126" i="10"/>
  <c r="G131" i="27" s="1"/>
  <c r="H127" i="10"/>
  <c r="G132" i="27" s="1"/>
  <c r="H128" i="10"/>
  <c r="G133" i="27" s="1"/>
  <c r="H129" i="10"/>
  <c r="G134" i="27" s="1"/>
  <c r="H130" i="10"/>
  <c r="G135" i="27" s="1"/>
  <c r="H131" i="10"/>
  <c r="G136" i="27" s="1"/>
  <c r="H132" i="10"/>
  <c r="G137" i="27" s="1"/>
  <c r="H133" i="10"/>
  <c r="G138" i="27" s="1"/>
  <c r="H134" i="10"/>
  <c r="G139" i="27" s="1"/>
  <c r="H135" i="10"/>
  <c r="G140" i="27" s="1"/>
  <c r="W104" i="10"/>
  <c r="W105" i="10"/>
  <c r="W106" i="10"/>
  <c r="W107" i="10"/>
  <c r="W108" i="10"/>
  <c r="W109" i="10"/>
  <c r="W110" i="10"/>
  <c r="W111" i="10"/>
  <c r="W112" i="10"/>
  <c r="W113" i="10"/>
  <c r="W114" i="10"/>
  <c r="W115" i="10"/>
  <c r="T104" i="10"/>
  <c r="T105" i="10"/>
  <c r="T106" i="10"/>
  <c r="T107" i="10"/>
  <c r="T108" i="10"/>
  <c r="T109" i="10"/>
  <c r="T110" i="10"/>
  <c r="T111" i="10"/>
  <c r="T112" i="10"/>
  <c r="T113" i="10"/>
  <c r="T114" i="10"/>
  <c r="T115" i="10"/>
  <c r="Q104" i="10"/>
  <c r="Q105" i="10"/>
  <c r="Q106" i="10"/>
  <c r="Q107" i="10"/>
  <c r="Q108" i="10"/>
  <c r="Q109" i="10"/>
  <c r="Q110" i="10"/>
  <c r="Q111" i="10"/>
  <c r="Q112" i="10"/>
  <c r="Q113" i="10"/>
  <c r="Q114" i="10"/>
  <c r="Q115" i="10"/>
  <c r="N104" i="10"/>
  <c r="N105" i="10"/>
  <c r="N106" i="10"/>
  <c r="H106" i="10" s="1"/>
  <c r="G111" i="27" s="1"/>
  <c r="N107" i="10"/>
  <c r="N108" i="10"/>
  <c r="N109" i="10"/>
  <c r="N110" i="10"/>
  <c r="N111" i="10"/>
  <c r="N112" i="10"/>
  <c r="N113" i="10"/>
  <c r="N114" i="10"/>
  <c r="H114" i="10" s="1"/>
  <c r="G119" i="27" s="1"/>
  <c r="N115" i="10"/>
  <c r="K104" i="10"/>
  <c r="K105" i="10"/>
  <c r="K106" i="10"/>
  <c r="K107" i="10"/>
  <c r="H107" i="10" s="1"/>
  <c r="G112" i="27" s="1"/>
  <c r="K108" i="10"/>
  <c r="K109" i="10"/>
  <c r="K110" i="10"/>
  <c r="H110" i="10" s="1"/>
  <c r="G115" i="27" s="1"/>
  <c r="K111" i="10"/>
  <c r="H111" i="10" s="1"/>
  <c r="G116" i="27" s="1"/>
  <c r="K112" i="10"/>
  <c r="K113" i="10"/>
  <c r="K114" i="10"/>
  <c r="K115" i="10"/>
  <c r="H115" i="10" s="1"/>
  <c r="G120" i="27" s="1"/>
  <c r="W84" i="10"/>
  <c r="W85" i="10"/>
  <c r="W86" i="10"/>
  <c r="W87" i="10"/>
  <c r="W88" i="10"/>
  <c r="W89" i="10"/>
  <c r="W90" i="10"/>
  <c r="W91" i="10"/>
  <c r="W92" i="10"/>
  <c r="W93" i="10"/>
  <c r="W94" i="10"/>
  <c r="W95" i="10"/>
  <c r="W96" i="10"/>
  <c r="T84" i="10"/>
  <c r="T85" i="10"/>
  <c r="T86" i="10"/>
  <c r="T87" i="10"/>
  <c r="T88" i="10"/>
  <c r="T89" i="10"/>
  <c r="H89" i="10" s="1"/>
  <c r="G94" i="27" s="1"/>
  <c r="T90" i="10"/>
  <c r="T91" i="10"/>
  <c r="T92" i="10"/>
  <c r="T93" i="10"/>
  <c r="T94" i="10"/>
  <c r="T95" i="10"/>
  <c r="T96" i="10"/>
  <c r="Q84" i="10"/>
  <c r="Q85" i="10"/>
  <c r="H85" i="10" s="1"/>
  <c r="G90" i="27" s="1"/>
  <c r="Q86" i="10"/>
  <c r="H86" i="10" s="1"/>
  <c r="G91" i="27" s="1"/>
  <c r="Q87" i="10"/>
  <c r="Q88" i="10"/>
  <c r="Q89" i="10"/>
  <c r="Q90" i="10"/>
  <c r="Q91" i="10"/>
  <c r="Q92" i="10"/>
  <c r="Q93" i="10"/>
  <c r="H93" i="10" s="1"/>
  <c r="G98" i="27" s="1"/>
  <c r="Q94" i="10"/>
  <c r="H94" i="10" s="1"/>
  <c r="G99" i="27" s="1"/>
  <c r="Q95" i="10"/>
  <c r="Q96" i="10"/>
  <c r="N84" i="10"/>
  <c r="N85" i="10"/>
  <c r="N86" i="10"/>
  <c r="N87" i="10"/>
  <c r="N88" i="10"/>
  <c r="H88" i="10" s="1"/>
  <c r="G93" i="27" s="1"/>
  <c r="N89" i="10"/>
  <c r="N90" i="10"/>
  <c r="N91" i="10"/>
  <c r="N92" i="10"/>
  <c r="N93" i="10"/>
  <c r="N94" i="10"/>
  <c r="N95" i="10"/>
  <c r="N96" i="10"/>
  <c r="H96" i="10" s="1"/>
  <c r="G101" i="27" s="1"/>
  <c r="K84" i="10"/>
  <c r="K85" i="10"/>
  <c r="K86" i="10"/>
  <c r="K87" i="10"/>
  <c r="H87" i="10" s="1"/>
  <c r="G92" i="27" s="1"/>
  <c r="K88" i="10"/>
  <c r="K89" i="10"/>
  <c r="K90" i="10"/>
  <c r="H90" i="10" s="1"/>
  <c r="G95" i="27" s="1"/>
  <c r="K91" i="10"/>
  <c r="H91" i="10" s="1"/>
  <c r="G96" i="27" s="1"/>
  <c r="K92" i="10"/>
  <c r="K93" i="10"/>
  <c r="K94" i="10"/>
  <c r="K95" i="10"/>
  <c r="H95" i="10" s="1"/>
  <c r="G100" i="27" s="1"/>
  <c r="K96" i="10"/>
  <c r="G104" i="10"/>
  <c r="F109" i="27" s="1"/>
  <c r="H104" i="10"/>
  <c r="G109" i="27" s="1"/>
  <c r="G105" i="10"/>
  <c r="F110" i="27" s="1"/>
  <c r="H105" i="10"/>
  <c r="G110" i="27" s="1"/>
  <c r="G106" i="10"/>
  <c r="F111" i="27" s="1"/>
  <c r="G107" i="10"/>
  <c r="F112" i="27" s="1"/>
  <c r="G108" i="10"/>
  <c r="F113" i="27" s="1"/>
  <c r="H108" i="10"/>
  <c r="G113" i="27" s="1"/>
  <c r="G109" i="10"/>
  <c r="F114" i="27" s="1"/>
  <c r="H109" i="10"/>
  <c r="G114" i="27" s="1"/>
  <c r="G110" i="10"/>
  <c r="F115" i="27" s="1"/>
  <c r="G111" i="10"/>
  <c r="F116" i="27" s="1"/>
  <c r="G112" i="10"/>
  <c r="F117" i="27" s="1"/>
  <c r="H112" i="10"/>
  <c r="G117" i="27" s="1"/>
  <c r="G113" i="10"/>
  <c r="F118" i="27" s="1"/>
  <c r="H113" i="10"/>
  <c r="G118" i="27" s="1"/>
  <c r="G114" i="10"/>
  <c r="F119" i="27" s="1"/>
  <c r="G115" i="10"/>
  <c r="F120" i="27" s="1"/>
  <c r="G84" i="10"/>
  <c r="F89" i="27" s="1"/>
  <c r="H84" i="10"/>
  <c r="G89" i="27" s="1"/>
  <c r="G85" i="10"/>
  <c r="F90" i="27" s="1"/>
  <c r="G86" i="10"/>
  <c r="F91" i="27" s="1"/>
  <c r="G87" i="10"/>
  <c r="F92" i="27" s="1"/>
  <c r="G88" i="10"/>
  <c r="F93" i="27" s="1"/>
  <c r="G89" i="10"/>
  <c r="F94" i="27" s="1"/>
  <c r="G90" i="10"/>
  <c r="F95" i="27" s="1"/>
  <c r="G91" i="10"/>
  <c r="F96" i="27" s="1"/>
  <c r="G92" i="10"/>
  <c r="F97" i="27" s="1"/>
  <c r="H92" i="10"/>
  <c r="G97" i="27" s="1"/>
  <c r="G93" i="10"/>
  <c r="F98" i="27" s="1"/>
  <c r="G94" i="10"/>
  <c r="F99" i="27" s="1"/>
  <c r="G95" i="10"/>
  <c r="F100" i="27" s="1"/>
  <c r="G96" i="10"/>
  <c r="F101" i="27" s="1"/>
  <c r="H74" i="10"/>
  <c r="G73" i="27" s="1"/>
  <c r="H75" i="10"/>
  <c r="G74" i="27" s="1"/>
  <c r="H76" i="10"/>
  <c r="G75" i="27" s="1"/>
  <c r="D26" i="18"/>
  <c r="E26" i="18"/>
  <c r="F26" i="18"/>
  <c r="G26" i="18"/>
  <c r="H26" i="18"/>
  <c r="I26" i="18"/>
  <c r="J26" i="18"/>
  <c r="K26" i="18"/>
  <c r="L26" i="18"/>
  <c r="M26" i="18"/>
  <c r="N26" i="18"/>
  <c r="AB25" i="18"/>
  <c r="AB24" i="18"/>
  <c r="AB23" i="18"/>
  <c r="AB22" i="18"/>
  <c r="AB21" i="18"/>
  <c r="E17" i="18"/>
  <c r="F17" i="18"/>
  <c r="G17" i="18"/>
  <c r="H17" i="18"/>
  <c r="I17" i="18"/>
  <c r="D17" i="18"/>
  <c r="AB16" i="18"/>
  <c r="AB15" i="18"/>
  <c r="AB14" i="18"/>
  <c r="Z191" i="20" l="1"/>
  <c r="Z187" i="20"/>
  <c r="AA191" i="20"/>
  <c r="AA187" i="20"/>
  <c r="AB191" i="20"/>
  <c r="AB187" i="20"/>
  <c r="AC187" i="20"/>
  <c r="AC191" i="20"/>
  <c r="AC192" i="20"/>
  <c r="AD187" i="20"/>
  <c r="AD191" i="20"/>
  <c r="AD192" i="20"/>
  <c r="AE187" i="20"/>
  <c r="AE191" i="20"/>
  <c r="AE192" i="20"/>
  <c r="AF187" i="20"/>
  <c r="AF191" i="20"/>
  <c r="AF192" i="20"/>
  <c r="AG187" i="20"/>
  <c r="AG191" i="20"/>
  <c r="AG192" i="20"/>
  <c r="AH187" i="20"/>
  <c r="AH191" i="20"/>
  <c r="AH192" i="20"/>
  <c r="AB192" i="20"/>
  <c r="AA192" i="20"/>
  <c r="Z192" i="20"/>
  <c r="Y192" i="20"/>
  <c r="AB12" i="18"/>
  <c r="AB17" i="18" s="1"/>
  <c r="C26" i="18"/>
  <c r="C29" i="18" s="1"/>
  <c r="AI183" i="20"/>
  <c r="P26" i="18"/>
  <c r="O26" i="18"/>
  <c r="M17" i="18"/>
  <c r="M29" i="18" s="1"/>
  <c r="K17" i="18"/>
  <c r="J17" i="18"/>
  <c r="J29" i="18" s="1"/>
  <c r="P17" i="18"/>
  <c r="O17" i="18"/>
  <c r="N17" i="18"/>
  <c r="N29" i="18" s="1"/>
  <c r="L17" i="18"/>
  <c r="L29" i="18" s="1"/>
  <c r="C17" i="18"/>
  <c r="AB26" i="18"/>
  <c r="K29" i="18"/>
  <c r="I29" i="18"/>
  <c r="H29" i="18"/>
  <c r="G29" i="18"/>
  <c r="F29" i="18"/>
  <c r="E29" i="18"/>
  <c r="D29" i="18"/>
  <c r="P9" i="18"/>
  <c r="O9" i="18"/>
  <c r="N9" i="18"/>
  <c r="M9" i="18"/>
  <c r="L9" i="18"/>
  <c r="K9" i="18"/>
  <c r="J9" i="18"/>
  <c r="I9" i="18"/>
  <c r="H9" i="18"/>
  <c r="G9" i="18"/>
  <c r="F9" i="18"/>
  <c r="E9" i="18"/>
  <c r="D9" i="18"/>
  <c r="C9" i="18"/>
  <c r="P8" i="18"/>
  <c r="O8" i="18"/>
  <c r="N8" i="18"/>
  <c r="M8" i="18"/>
  <c r="L8" i="18"/>
  <c r="K8" i="18"/>
  <c r="J8" i="18"/>
  <c r="I8" i="18"/>
  <c r="H8" i="18"/>
  <c r="G8" i="18"/>
  <c r="F8" i="18"/>
  <c r="E8" i="18"/>
  <c r="D8" i="18"/>
  <c r="C8" i="18"/>
  <c r="P7" i="18"/>
  <c r="O7" i="18"/>
  <c r="N7" i="18"/>
  <c r="M7" i="18"/>
  <c r="L7" i="18"/>
  <c r="K7" i="18"/>
  <c r="J7" i="18"/>
  <c r="I7" i="18"/>
  <c r="H7" i="18"/>
  <c r="G7" i="18"/>
  <c r="F7" i="18"/>
  <c r="E7" i="18"/>
  <c r="D7" i="18"/>
  <c r="C7" i="18"/>
  <c r="C5" i="18"/>
  <c r="C3" i="18"/>
  <c r="W172" i="10"/>
  <c r="T172" i="10"/>
  <c r="Q172" i="10"/>
  <c r="N172" i="10"/>
  <c r="K172" i="10"/>
  <c r="H170" i="10"/>
  <c r="G175" i="27" s="1"/>
  <c r="W153" i="10"/>
  <c r="T153" i="10"/>
  <c r="Q153" i="10"/>
  <c r="N153" i="10"/>
  <c r="K153" i="10"/>
  <c r="H151" i="10"/>
  <c r="G156" i="27" s="1"/>
  <c r="H142" i="10"/>
  <c r="W138" i="10"/>
  <c r="T138" i="10"/>
  <c r="Q138" i="10"/>
  <c r="N138" i="10"/>
  <c r="K138" i="10"/>
  <c r="H136" i="10"/>
  <c r="G141" i="27" s="1"/>
  <c r="H122" i="10"/>
  <c r="G103" i="10"/>
  <c r="F108" i="27" s="1"/>
  <c r="W117" i="10"/>
  <c r="W116" i="10"/>
  <c r="W103" i="10"/>
  <c r="T117" i="10"/>
  <c r="T116" i="10"/>
  <c r="T103" i="10"/>
  <c r="T119" i="10" s="1"/>
  <c r="Q117" i="10"/>
  <c r="Q116" i="10"/>
  <c r="Q103" i="10"/>
  <c r="Q119" i="10" s="1"/>
  <c r="N117" i="10"/>
  <c r="N116" i="10"/>
  <c r="N103" i="10"/>
  <c r="K117" i="10"/>
  <c r="K116" i="10"/>
  <c r="K119" i="10" s="1"/>
  <c r="K103" i="10"/>
  <c r="V119" i="10"/>
  <c r="S119" i="10"/>
  <c r="P119" i="10"/>
  <c r="N119" i="10"/>
  <c r="M119" i="10"/>
  <c r="J119" i="10"/>
  <c r="V99" i="10"/>
  <c r="S99" i="10"/>
  <c r="P99" i="10"/>
  <c r="M99" i="10"/>
  <c r="J99" i="10"/>
  <c r="G97" i="10"/>
  <c r="F102" i="27" s="1"/>
  <c r="G83" i="10"/>
  <c r="H77" i="10"/>
  <c r="G76" i="27" s="1"/>
  <c r="H73" i="10"/>
  <c r="G72" i="27" s="1"/>
  <c r="G84" i="27" s="1"/>
  <c r="N84" i="27" s="1"/>
  <c r="N85" i="27" s="1"/>
  <c r="T79" i="10"/>
  <c r="W79" i="10"/>
  <c r="Q79" i="10"/>
  <c r="N79" i="10"/>
  <c r="K79" i="10"/>
  <c r="H79" i="10"/>
  <c r="AI181" i="10"/>
  <c r="K83" i="10"/>
  <c r="Z176" i="10"/>
  <c r="AA176" i="10"/>
  <c r="AB176" i="10"/>
  <c r="AC176" i="10"/>
  <c r="AD176" i="10"/>
  <c r="AE176" i="10"/>
  <c r="AF176" i="10"/>
  <c r="AG176" i="10"/>
  <c r="AH176" i="10"/>
  <c r="AF172" i="10"/>
  <c r="AE172" i="10"/>
  <c r="AD172" i="10"/>
  <c r="AG153" i="10"/>
  <c r="AF153" i="10"/>
  <c r="AE153" i="10"/>
  <c r="AD153" i="10"/>
  <c r="AF138" i="10"/>
  <c r="AE138" i="10"/>
  <c r="AD138" i="10"/>
  <c r="AF119" i="10"/>
  <c r="AE119" i="10"/>
  <c r="AD119" i="10"/>
  <c r="AG99" i="10"/>
  <c r="AF99" i="10"/>
  <c r="AE99" i="10"/>
  <c r="AD99" i="10"/>
  <c r="AG79" i="10"/>
  <c r="AF79" i="10"/>
  <c r="AE79" i="10"/>
  <c r="AD79" i="10"/>
  <c r="AG70" i="10"/>
  <c r="AF70" i="10"/>
  <c r="AE70" i="10"/>
  <c r="AD70" i="10"/>
  <c r="AG41" i="10"/>
  <c r="AF41" i="10"/>
  <c r="AE41" i="10"/>
  <c r="AD41" i="10"/>
  <c r="AC172" i="10"/>
  <c r="AB172" i="10"/>
  <c r="AB153" i="10"/>
  <c r="AC138" i="10"/>
  <c r="AB138" i="10"/>
  <c r="AC119" i="10"/>
  <c r="AB119" i="10"/>
  <c r="AC99" i="10"/>
  <c r="AB99" i="10"/>
  <c r="AC79" i="10"/>
  <c r="AB79" i="10"/>
  <c r="AC70" i="10"/>
  <c r="AB70" i="10"/>
  <c r="AC41" i="10"/>
  <c r="AB41" i="10"/>
  <c r="AA172" i="10"/>
  <c r="AA153" i="10"/>
  <c r="AA138" i="10"/>
  <c r="AA119" i="10"/>
  <c r="AA99" i="10"/>
  <c r="AA79" i="10"/>
  <c r="AA70" i="10"/>
  <c r="AA41" i="10"/>
  <c r="V57" i="10"/>
  <c r="V56" i="10"/>
  <c r="V55" i="10"/>
  <c r="V54" i="10"/>
  <c r="V53" i="10"/>
  <c r="V52" i="10"/>
  <c r="V51" i="10"/>
  <c r="V50" i="10"/>
  <c r="V49" i="10"/>
  <c r="V48" i="10"/>
  <c r="V47" i="10"/>
  <c r="V46" i="10"/>
  <c r="V45" i="10"/>
  <c r="V44" i="10"/>
  <c r="V28" i="10"/>
  <c r="V27" i="10"/>
  <c r="V26" i="10"/>
  <c r="V25" i="10"/>
  <c r="V24" i="10"/>
  <c r="V23" i="10"/>
  <c r="V22" i="10"/>
  <c r="V21" i="10"/>
  <c r="V20" i="10"/>
  <c r="V19" i="10"/>
  <c r="V18" i="10"/>
  <c r="V17" i="10"/>
  <c r="V16" i="10"/>
  <c r="P9" i="17"/>
  <c r="O9" i="17"/>
  <c r="N9" i="17"/>
  <c r="M9" i="17"/>
  <c r="L9" i="17"/>
  <c r="K9" i="17"/>
  <c r="J9" i="17"/>
  <c r="I9" i="17"/>
  <c r="H9" i="17"/>
  <c r="G9" i="17"/>
  <c r="F9" i="17"/>
  <c r="E9" i="17"/>
  <c r="D9" i="17"/>
  <c r="C9" i="17"/>
  <c r="P8" i="17"/>
  <c r="O8" i="17"/>
  <c r="N8" i="17"/>
  <c r="M8" i="17"/>
  <c r="L8" i="17"/>
  <c r="K8" i="17"/>
  <c r="J8" i="17"/>
  <c r="I8" i="17"/>
  <c r="H8" i="17"/>
  <c r="G8" i="17"/>
  <c r="F8" i="17"/>
  <c r="E8" i="17"/>
  <c r="D8" i="17"/>
  <c r="C8" i="17"/>
  <c r="P7" i="17"/>
  <c r="O7" i="17"/>
  <c r="N7" i="17"/>
  <c r="M7" i="17"/>
  <c r="L7" i="17"/>
  <c r="K7" i="17"/>
  <c r="J7" i="17"/>
  <c r="I7" i="17"/>
  <c r="H7" i="17"/>
  <c r="G7" i="17"/>
  <c r="F7" i="17"/>
  <c r="E7" i="17"/>
  <c r="D7" i="17"/>
  <c r="C7" i="17"/>
  <c r="C5" i="17"/>
  <c r="C3" i="17"/>
  <c r="S57" i="10"/>
  <c r="S56" i="10"/>
  <c r="S55" i="10"/>
  <c r="S54" i="10"/>
  <c r="S53" i="10"/>
  <c r="S52" i="10"/>
  <c r="S51" i="10"/>
  <c r="S50" i="10"/>
  <c r="S49" i="10"/>
  <c r="S48" i="10"/>
  <c r="S47" i="10"/>
  <c r="S46" i="10"/>
  <c r="S45" i="10"/>
  <c r="S44" i="10"/>
  <c r="S28" i="10"/>
  <c r="S27" i="10"/>
  <c r="S26" i="10"/>
  <c r="S25" i="10"/>
  <c r="S24" i="10"/>
  <c r="S23" i="10"/>
  <c r="S22" i="10"/>
  <c r="S21" i="10"/>
  <c r="S20" i="10"/>
  <c r="S19" i="10"/>
  <c r="S18" i="10"/>
  <c r="S17" i="10"/>
  <c r="S16" i="10"/>
  <c r="P9" i="16"/>
  <c r="O9" i="16"/>
  <c r="N9" i="16"/>
  <c r="M9" i="16"/>
  <c r="L9" i="16"/>
  <c r="K9" i="16"/>
  <c r="J9" i="16"/>
  <c r="I9" i="16"/>
  <c r="H9" i="16"/>
  <c r="G9" i="16"/>
  <c r="F9" i="16"/>
  <c r="E9" i="16"/>
  <c r="D9" i="16"/>
  <c r="C9" i="16"/>
  <c r="P8" i="16"/>
  <c r="O8" i="16"/>
  <c r="N8" i="16"/>
  <c r="M8" i="16"/>
  <c r="L8" i="16"/>
  <c r="K8" i="16"/>
  <c r="J8" i="16"/>
  <c r="I8" i="16"/>
  <c r="H8" i="16"/>
  <c r="G8" i="16"/>
  <c r="F8" i="16"/>
  <c r="E8" i="16"/>
  <c r="D8" i="16"/>
  <c r="C8" i="16"/>
  <c r="P7" i="16"/>
  <c r="O7" i="16"/>
  <c r="N7" i="16"/>
  <c r="M7" i="16"/>
  <c r="L7" i="16"/>
  <c r="K7" i="16"/>
  <c r="J7" i="16"/>
  <c r="I7" i="16"/>
  <c r="H7" i="16"/>
  <c r="G7" i="16"/>
  <c r="F7" i="16"/>
  <c r="E7" i="16"/>
  <c r="D7" i="16"/>
  <c r="C7" i="16"/>
  <c r="C5" i="16"/>
  <c r="C3" i="16"/>
  <c r="P57" i="10"/>
  <c r="P56" i="10"/>
  <c r="P55" i="10"/>
  <c r="P54" i="10"/>
  <c r="P53" i="10"/>
  <c r="P52" i="10"/>
  <c r="P51" i="10"/>
  <c r="P50" i="10"/>
  <c r="P49" i="10"/>
  <c r="P48" i="10"/>
  <c r="P47" i="10"/>
  <c r="P46" i="10"/>
  <c r="P45" i="10"/>
  <c r="P44" i="10"/>
  <c r="Q44" i="10" s="1"/>
  <c r="P28" i="10"/>
  <c r="P27" i="10"/>
  <c r="P26" i="10"/>
  <c r="P25" i="10"/>
  <c r="P24" i="10"/>
  <c r="P23" i="10"/>
  <c r="P22" i="10"/>
  <c r="P21" i="10"/>
  <c r="P20" i="10"/>
  <c r="P19" i="10"/>
  <c r="P18" i="10"/>
  <c r="P17" i="10"/>
  <c r="P16" i="10"/>
  <c r="P9" i="15"/>
  <c r="O9" i="15"/>
  <c r="N9" i="15"/>
  <c r="M9" i="15"/>
  <c r="L9" i="15"/>
  <c r="K9" i="15"/>
  <c r="J9" i="15"/>
  <c r="I9" i="15"/>
  <c r="H9" i="15"/>
  <c r="G9" i="15"/>
  <c r="F9" i="15"/>
  <c r="E9" i="15"/>
  <c r="D9" i="15"/>
  <c r="C9" i="15"/>
  <c r="P8" i="15"/>
  <c r="O8" i="15"/>
  <c r="N8" i="15"/>
  <c r="M8" i="15"/>
  <c r="L8" i="15"/>
  <c r="K8" i="15"/>
  <c r="J8" i="15"/>
  <c r="I8" i="15"/>
  <c r="H8" i="15"/>
  <c r="G8" i="15"/>
  <c r="F8" i="15"/>
  <c r="E8" i="15"/>
  <c r="D8" i="15"/>
  <c r="C8" i="15"/>
  <c r="P7" i="15"/>
  <c r="O7" i="15"/>
  <c r="N7" i="15"/>
  <c r="M7" i="15"/>
  <c r="L7" i="15"/>
  <c r="K7" i="15"/>
  <c r="J7" i="15"/>
  <c r="I7" i="15"/>
  <c r="H7" i="15"/>
  <c r="G7" i="15"/>
  <c r="F7" i="15"/>
  <c r="E7" i="15"/>
  <c r="D7" i="15"/>
  <c r="C7" i="15"/>
  <c r="C5" i="15"/>
  <c r="D9" i="13"/>
  <c r="E9" i="13"/>
  <c r="F9" i="13"/>
  <c r="G9" i="13"/>
  <c r="H9" i="13"/>
  <c r="I9" i="13"/>
  <c r="J9" i="13"/>
  <c r="K9" i="13"/>
  <c r="L9" i="13"/>
  <c r="M9" i="13"/>
  <c r="N9" i="13"/>
  <c r="O9" i="13"/>
  <c r="P9" i="13"/>
  <c r="C9" i="13"/>
  <c r="D7" i="13"/>
  <c r="E7" i="13"/>
  <c r="F7" i="13"/>
  <c r="G7" i="13"/>
  <c r="H7" i="13"/>
  <c r="I7" i="13"/>
  <c r="J7" i="13"/>
  <c r="K7" i="13"/>
  <c r="L7" i="13"/>
  <c r="M7" i="13"/>
  <c r="N7" i="13"/>
  <c r="O7" i="13"/>
  <c r="P7" i="13"/>
  <c r="D8" i="13"/>
  <c r="E8" i="13"/>
  <c r="F8" i="13"/>
  <c r="G8" i="13"/>
  <c r="H8" i="13"/>
  <c r="I8" i="13"/>
  <c r="J8" i="13"/>
  <c r="K8" i="13"/>
  <c r="L8" i="13"/>
  <c r="M8" i="13"/>
  <c r="N8" i="13"/>
  <c r="O8" i="13"/>
  <c r="P8" i="13"/>
  <c r="C8" i="13"/>
  <c r="C7" i="13"/>
  <c r="M57" i="10"/>
  <c r="M56" i="10"/>
  <c r="M55" i="10"/>
  <c r="M54" i="10"/>
  <c r="M53" i="10"/>
  <c r="M52" i="10"/>
  <c r="M51" i="10"/>
  <c r="M50" i="10"/>
  <c r="M49" i="10"/>
  <c r="M48" i="10"/>
  <c r="M47" i="10"/>
  <c r="M46" i="10"/>
  <c r="N46" i="10" s="1"/>
  <c r="M45" i="10"/>
  <c r="N45" i="10" s="1"/>
  <c r="M44" i="10"/>
  <c r="N44" i="10" s="1"/>
  <c r="M28" i="10"/>
  <c r="M27" i="10"/>
  <c r="M26" i="10"/>
  <c r="M25" i="10"/>
  <c r="M24" i="10"/>
  <c r="M23" i="10"/>
  <c r="M22" i="10"/>
  <c r="M21" i="10"/>
  <c r="M20" i="10"/>
  <c r="M19" i="10"/>
  <c r="M18" i="10"/>
  <c r="M17" i="10"/>
  <c r="M16" i="10"/>
  <c r="M15" i="10"/>
  <c r="C68" i="10"/>
  <c r="C57" i="10"/>
  <c r="C56" i="10"/>
  <c r="C55" i="10"/>
  <c r="C54" i="10"/>
  <c r="C53" i="10"/>
  <c r="C52" i="10"/>
  <c r="C51" i="10"/>
  <c r="C50" i="10"/>
  <c r="C49" i="10"/>
  <c r="C48" i="10"/>
  <c r="C47" i="10"/>
  <c r="C46" i="10"/>
  <c r="C45" i="10"/>
  <c r="C44" i="10"/>
  <c r="C39" i="10"/>
  <c r="C28" i="10"/>
  <c r="C27" i="10"/>
  <c r="C26" i="10"/>
  <c r="C25" i="10"/>
  <c r="C24" i="10"/>
  <c r="C23" i="10"/>
  <c r="C22" i="10"/>
  <c r="C21" i="10"/>
  <c r="C20" i="10"/>
  <c r="C19" i="10"/>
  <c r="C18" i="10"/>
  <c r="C17" i="10"/>
  <c r="C16" i="10"/>
  <c r="D68" i="10"/>
  <c r="D57" i="10"/>
  <c r="D56" i="10"/>
  <c r="D55" i="10"/>
  <c r="D54" i="10"/>
  <c r="D53" i="10"/>
  <c r="D52" i="10"/>
  <c r="D51" i="10"/>
  <c r="D50" i="10"/>
  <c r="D49" i="10"/>
  <c r="D48" i="10"/>
  <c r="D47" i="10"/>
  <c r="D46" i="10"/>
  <c r="D45" i="10"/>
  <c r="D44" i="10"/>
  <c r="D39" i="10"/>
  <c r="D28" i="10"/>
  <c r="D27" i="10"/>
  <c r="D26" i="10"/>
  <c r="D25" i="10"/>
  <c r="D24" i="10"/>
  <c r="D23" i="10"/>
  <c r="D22" i="10"/>
  <c r="D21" i="10"/>
  <c r="D20" i="10"/>
  <c r="D19" i="10"/>
  <c r="D18" i="27" s="1"/>
  <c r="D18" i="10"/>
  <c r="D17" i="10"/>
  <c r="D16" i="10"/>
  <c r="D15" i="10"/>
  <c r="F68" i="10"/>
  <c r="F57" i="10"/>
  <c r="F57" i="20" s="1"/>
  <c r="F56" i="10"/>
  <c r="F56" i="20" s="1"/>
  <c r="F55" i="10"/>
  <c r="F55" i="20" s="1"/>
  <c r="F54" i="10"/>
  <c r="F54" i="20" s="1"/>
  <c r="F53" i="10"/>
  <c r="F53" i="20" s="1"/>
  <c r="F52" i="10"/>
  <c r="F52" i="20" s="1"/>
  <c r="F51" i="10"/>
  <c r="F51" i="20" s="1"/>
  <c r="F50" i="10"/>
  <c r="F50" i="20" s="1"/>
  <c r="F49" i="10"/>
  <c r="F49" i="20" s="1"/>
  <c r="F48" i="10"/>
  <c r="F48" i="20" s="1"/>
  <c r="F47" i="10"/>
  <c r="F47" i="20" s="1"/>
  <c r="F46" i="10"/>
  <c r="F46" i="20" s="1"/>
  <c r="F45" i="10"/>
  <c r="F45" i="20" s="1"/>
  <c r="F44" i="10"/>
  <c r="F44" i="20" s="1"/>
  <c r="F39" i="10"/>
  <c r="F28" i="10"/>
  <c r="F28" i="20" s="1"/>
  <c r="K28" i="20" s="1"/>
  <c r="F27" i="10"/>
  <c r="F27" i="20" s="1"/>
  <c r="F26" i="10"/>
  <c r="F26" i="20" s="1"/>
  <c r="F25" i="10"/>
  <c r="F25" i="20" s="1"/>
  <c r="F24" i="10"/>
  <c r="F24" i="20" s="1"/>
  <c r="F23" i="10"/>
  <c r="F23" i="20" s="1"/>
  <c r="F22" i="10"/>
  <c r="F22" i="20" s="1"/>
  <c r="F21" i="10"/>
  <c r="F21" i="20" s="1"/>
  <c r="F20" i="10"/>
  <c r="F20" i="20" s="1"/>
  <c r="F19" i="10"/>
  <c r="F19" i="20" s="1"/>
  <c r="F18" i="10"/>
  <c r="F18" i="20" s="1"/>
  <c r="F17" i="10"/>
  <c r="F17" i="20" s="1"/>
  <c r="F16" i="10"/>
  <c r="F16" i="20" s="1"/>
  <c r="F15" i="10"/>
  <c r="F15" i="20" s="1"/>
  <c r="Q45" i="10"/>
  <c r="Q46" i="10"/>
  <c r="J45" i="10"/>
  <c r="J46" i="10"/>
  <c r="J47" i="10"/>
  <c r="J48" i="10"/>
  <c r="J49" i="10"/>
  <c r="J50" i="10"/>
  <c r="J51" i="10"/>
  <c r="J52" i="10"/>
  <c r="J53" i="10"/>
  <c r="J54" i="10"/>
  <c r="J55" i="10"/>
  <c r="J57" i="10"/>
  <c r="J44" i="10"/>
  <c r="J16" i="10"/>
  <c r="J17" i="10"/>
  <c r="J18" i="10"/>
  <c r="J19" i="10"/>
  <c r="J20" i="10"/>
  <c r="J21" i="10"/>
  <c r="J22" i="10"/>
  <c r="J23" i="10"/>
  <c r="J24" i="10"/>
  <c r="J25" i="10"/>
  <c r="J26" i="10"/>
  <c r="J27" i="10"/>
  <c r="J28" i="10"/>
  <c r="J39" i="10"/>
  <c r="P29" i="18" l="1"/>
  <c r="AB29" i="18"/>
  <c r="O29" i="18"/>
  <c r="S70" i="10"/>
  <c r="W119" i="10"/>
  <c r="M70" i="10"/>
  <c r="P70" i="10"/>
  <c r="G28" i="10"/>
  <c r="F27" i="27" s="1"/>
  <c r="H103" i="10"/>
  <c r="G108" i="27" s="1"/>
  <c r="AA174" i="10"/>
  <c r="AA183" i="10" s="1"/>
  <c r="AB174" i="10"/>
  <c r="AC174" i="10"/>
  <c r="AG174" i="10"/>
  <c r="AD174" i="10"/>
  <c r="AE174" i="10"/>
  <c r="AF174" i="10"/>
  <c r="AC12" i="18"/>
  <c r="AC13" i="18"/>
  <c r="AC14" i="18"/>
  <c r="AC15" i="18"/>
  <c r="AC16" i="18"/>
  <c r="AC21" i="18"/>
  <c r="AC22" i="18"/>
  <c r="AC23" i="18"/>
  <c r="AC25" i="18"/>
  <c r="AC24" i="18"/>
  <c r="K39" i="10"/>
  <c r="G39" i="10"/>
  <c r="F38" i="27" s="1"/>
  <c r="F39" i="20"/>
  <c r="W39" i="10"/>
  <c r="T39" i="10"/>
  <c r="Q39" i="10"/>
  <c r="N39" i="10"/>
  <c r="F68" i="20"/>
  <c r="K68" i="10"/>
  <c r="N68" i="10"/>
  <c r="Q68" i="10"/>
  <c r="T68" i="10"/>
  <c r="W68" i="10"/>
  <c r="D38" i="27"/>
  <c r="D39" i="20"/>
  <c r="J38" i="27" s="1"/>
  <c r="D67" i="27"/>
  <c r="D68" i="20"/>
  <c r="J67" i="27" s="1"/>
  <c r="C38" i="27"/>
  <c r="C39" i="20"/>
  <c r="I38" i="27" s="1"/>
  <c r="C67" i="27"/>
  <c r="C68" i="20"/>
  <c r="I67" i="27" s="1"/>
  <c r="G99" i="10"/>
  <c r="F88" i="27"/>
  <c r="F104" i="27" s="1"/>
  <c r="H138" i="10"/>
  <c r="G127" i="27"/>
  <c r="G143" i="27" s="1"/>
  <c r="N143" i="27" s="1"/>
  <c r="N144" i="27" s="1"/>
  <c r="H153" i="10"/>
  <c r="G147" i="27"/>
  <c r="G158" i="27" s="1"/>
  <c r="N158" i="27" s="1"/>
  <c r="N159" i="27" s="1"/>
  <c r="N15" i="20"/>
  <c r="K15" i="20"/>
  <c r="Q15" i="20"/>
  <c r="T15" i="20"/>
  <c r="W15" i="20"/>
  <c r="K16" i="20"/>
  <c r="N16" i="20"/>
  <c r="Q16" i="20"/>
  <c r="T16" i="20"/>
  <c r="W16" i="20"/>
  <c r="K17" i="20"/>
  <c r="N17" i="20"/>
  <c r="Q17" i="20"/>
  <c r="T17" i="20"/>
  <c r="W17" i="20"/>
  <c r="K18" i="20"/>
  <c r="N18" i="20"/>
  <c r="Q18" i="20"/>
  <c r="T18" i="20"/>
  <c r="W18" i="20"/>
  <c r="K19" i="20"/>
  <c r="N19" i="20"/>
  <c r="Q19" i="20"/>
  <c r="T19" i="20"/>
  <c r="W19" i="20"/>
  <c r="K20" i="20"/>
  <c r="N20" i="20"/>
  <c r="Q20" i="20"/>
  <c r="T20" i="20"/>
  <c r="W20" i="20"/>
  <c r="K21" i="20"/>
  <c r="N21" i="20"/>
  <c r="Q21" i="20"/>
  <c r="T21" i="20"/>
  <c r="W21" i="20"/>
  <c r="K22" i="20"/>
  <c r="N22" i="20"/>
  <c r="Q22" i="20"/>
  <c r="T22" i="20"/>
  <c r="W22" i="20"/>
  <c r="K23" i="20"/>
  <c r="N23" i="20"/>
  <c r="Q23" i="20"/>
  <c r="T23" i="20"/>
  <c r="W23" i="20"/>
  <c r="K24" i="20"/>
  <c r="N24" i="20"/>
  <c r="Q24" i="20"/>
  <c r="T24" i="20"/>
  <c r="W24" i="20"/>
  <c r="K25" i="20"/>
  <c r="N25" i="20"/>
  <c r="Q25" i="20"/>
  <c r="T25" i="20"/>
  <c r="W25" i="20"/>
  <c r="K26" i="20"/>
  <c r="N26" i="20"/>
  <c r="Q26" i="20"/>
  <c r="T26" i="20"/>
  <c r="W26" i="20"/>
  <c r="K27" i="20"/>
  <c r="N27" i="20"/>
  <c r="Q27" i="20"/>
  <c r="T27" i="20"/>
  <c r="W27" i="20"/>
  <c r="N28" i="20"/>
  <c r="Q28" i="20"/>
  <c r="T28" i="20"/>
  <c r="W28" i="20"/>
  <c r="T44" i="20"/>
  <c r="K44" i="20"/>
  <c r="N44" i="20"/>
  <c r="Q44" i="20"/>
  <c r="W44" i="20"/>
  <c r="K45" i="20"/>
  <c r="N45" i="20"/>
  <c r="Q45" i="20"/>
  <c r="T45" i="20"/>
  <c r="W45" i="20"/>
  <c r="K46" i="20"/>
  <c r="N46" i="20"/>
  <c r="Q46" i="20"/>
  <c r="T46" i="20"/>
  <c r="W46" i="20"/>
  <c r="K47" i="20"/>
  <c r="N47" i="20"/>
  <c r="Q47" i="20"/>
  <c r="T47" i="20"/>
  <c r="W47" i="20"/>
  <c r="K48" i="20"/>
  <c r="N48" i="20"/>
  <c r="Q48" i="20"/>
  <c r="T48" i="20"/>
  <c r="W48" i="20"/>
  <c r="K49" i="20"/>
  <c r="N49" i="20"/>
  <c r="Q49" i="20"/>
  <c r="T49" i="20"/>
  <c r="W49" i="20"/>
  <c r="K50" i="20"/>
  <c r="N50" i="20"/>
  <c r="Q50" i="20"/>
  <c r="T50" i="20"/>
  <c r="W50" i="20"/>
  <c r="K51" i="20"/>
  <c r="N51" i="20"/>
  <c r="Q51" i="20"/>
  <c r="T51" i="20"/>
  <c r="W51" i="20"/>
  <c r="K52" i="20"/>
  <c r="N52" i="20"/>
  <c r="Q52" i="20"/>
  <c r="T52" i="20"/>
  <c r="W52" i="20"/>
  <c r="K53" i="20"/>
  <c r="N53" i="20"/>
  <c r="Q53" i="20"/>
  <c r="T53" i="20"/>
  <c r="W53" i="20"/>
  <c r="K54" i="20"/>
  <c r="N54" i="20"/>
  <c r="Q54" i="20"/>
  <c r="T54" i="20"/>
  <c r="W54" i="20"/>
  <c r="K55" i="20"/>
  <c r="N55" i="20"/>
  <c r="Q55" i="20"/>
  <c r="T55" i="20"/>
  <c r="W55" i="20"/>
  <c r="K56" i="20"/>
  <c r="N56" i="20"/>
  <c r="Q56" i="20"/>
  <c r="T56" i="20"/>
  <c r="W56" i="20"/>
  <c r="K57" i="20"/>
  <c r="N57" i="20"/>
  <c r="Q57" i="20"/>
  <c r="T57" i="20"/>
  <c r="W57" i="20"/>
  <c r="D14" i="27"/>
  <c r="D15" i="20"/>
  <c r="J14" i="27" s="1"/>
  <c r="D15" i="27"/>
  <c r="D16" i="20"/>
  <c r="J15" i="27" s="1"/>
  <c r="D16" i="27"/>
  <c r="D17" i="20"/>
  <c r="J16" i="27" s="1"/>
  <c r="D17" i="27"/>
  <c r="D18" i="20"/>
  <c r="J17" i="27" s="1"/>
  <c r="D19" i="20"/>
  <c r="J18" i="27" s="1"/>
  <c r="D19" i="27"/>
  <c r="D20" i="20"/>
  <c r="J19" i="27" s="1"/>
  <c r="D20" i="27"/>
  <c r="D21" i="20"/>
  <c r="J20" i="27" s="1"/>
  <c r="D21" i="27"/>
  <c r="D22" i="20"/>
  <c r="J21" i="27" s="1"/>
  <c r="D22" i="27"/>
  <c r="D23" i="20"/>
  <c r="J22" i="27" s="1"/>
  <c r="D23" i="27"/>
  <c r="D24" i="20"/>
  <c r="J23" i="27" s="1"/>
  <c r="D24" i="27"/>
  <c r="D25" i="20"/>
  <c r="J24" i="27" s="1"/>
  <c r="D25" i="27"/>
  <c r="D26" i="20"/>
  <c r="J25" i="27" s="1"/>
  <c r="D26" i="27"/>
  <c r="D27" i="20"/>
  <c r="J26" i="27" s="1"/>
  <c r="D27" i="27"/>
  <c r="D28" i="20"/>
  <c r="J27" i="27" s="1"/>
  <c r="D43" i="27"/>
  <c r="D44" i="20"/>
  <c r="J43" i="27" s="1"/>
  <c r="D44" i="27"/>
  <c r="D45" i="20"/>
  <c r="J44" i="27" s="1"/>
  <c r="D45" i="27"/>
  <c r="D46" i="20"/>
  <c r="J45" i="27" s="1"/>
  <c r="D46" i="27"/>
  <c r="D47" i="20"/>
  <c r="J46" i="27" s="1"/>
  <c r="D47" i="27"/>
  <c r="D48" i="20"/>
  <c r="J47" i="27" s="1"/>
  <c r="D48" i="27"/>
  <c r="D49" i="20"/>
  <c r="J48" i="27" s="1"/>
  <c r="D49" i="27"/>
  <c r="D50" i="20"/>
  <c r="J49" i="27" s="1"/>
  <c r="D50" i="27"/>
  <c r="D51" i="20"/>
  <c r="J50" i="27" s="1"/>
  <c r="D51" i="27"/>
  <c r="D52" i="20"/>
  <c r="J51" i="27" s="1"/>
  <c r="D52" i="27"/>
  <c r="D53" i="20"/>
  <c r="J52" i="27" s="1"/>
  <c r="D53" i="27"/>
  <c r="D54" i="20"/>
  <c r="J53" i="27" s="1"/>
  <c r="D54" i="27"/>
  <c r="D55" i="20"/>
  <c r="J54" i="27" s="1"/>
  <c r="D55" i="27"/>
  <c r="D56" i="20"/>
  <c r="J55" i="27" s="1"/>
  <c r="D56" i="27"/>
  <c r="D57" i="20"/>
  <c r="J56" i="27" s="1"/>
  <c r="C15" i="27"/>
  <c r="C16" i="20"/>
  <c r="I15" i="27" s="1"/>
  <c r="C16" i="27"/>
  <c r="C17" i="20"/>
  <c r="I16" i="27" s="1"/>
  <c r="C17" i="27"/>
  <c r="C18" i="20"/>
  <c r="I17" i="27" s="1"/>
  <c r="C18" i="27"/>
  <c r="C19" i="20"/>
  <c r="I18" i="27" s="1"/>
  <c r="C19" i="27"/>
  <c r="C20" i="20"/>
  <c r="I19" i="27" s="1"/>
  <c r="C20" i="27"/>
  <c r="C21" i="20"/>
  <c r="I20" i="27" s="1"/>
  <c r="C21" i="27"/>
  <c r="C22" i="20"/>
  <c r="I21" i="27" s="1"/>
  <c r="C22" i="27"/>
  <c r="C23" i="20"/>
  <c r="I22" i="27" s="1"/>
  <c r="C23" i="27"/>
  <c r="C24" i="20"/>
  <c r="I23" i="27" s="1"/>
  <c r="C24" i="27"/>
  <c r="C25" i="20"/>
  <c r="I24" i="27" s="1"/>
  <c r="C25" i="27"/>
  <c r="C26" i="20"/>
  <c r="I25" i="27" s="1"/>
  <c r="C26" i="27"/>
  <c r="C27" i="20"/>
  <c r="I26" i="27" s="1"/>
  <c r="C27" i="27"/>
  <c r="C28" i="20"/>
  <c r="I27" i="27" s="1"/>
  <c r="C43" i="27"/>
  <c r="C44" i="20"/>
  <c r="I43" i="27" s="1"/>
  <c r="C44" i="27"/>
  <c r="C45" i="20"/>
  <c r="I44" i="27" s="1"/>
  <c r="C45" i="27"/>
  <c r="C46" i="20"/>
  <c r="I45" i="27" s="1"/>
  <c r="C46" i="27"/>
  <c r="C47" i="20"/>
  <c r="I46" i="27" s="1"/>
  <c r="C47" i="27"/>
  <c r="C48" i="20"/>
  <c r="I47" i="27" s="1"/>
  <c r="C48" i="27"/>
  <c r="C49" i="20"/>
  <c r="I48" i="27" s="1"/>
  <c r="C49" i="27"/>
  <c r="C50" i="20"/>
  <c r="I49" i="27" s="1"/>
  <c r="C50" i="27"/>
  <c r="C51" i="20"/>
  <c r="I50" i="27" s="1"/>
  <c r="C51" i="27"/>
  <c r="C52" i="20"/>
  <c r="I51" i="27" s="1"/>
  <c r="C52" i="27"/>
  <c r="C53" i="20"/>
  <c r="I52" i="27" s="1"/>
  <c r="C53" i="27"/>
  <c r="C54" i="20"/>
  <c r="I53" i="27" s="1"/>
  <c r="C54" i="27"/>
  <c r="C55" i="20"/>
  <c r="I54" i="27" s="1"/>
  <c r="C55" i="27"/>
  <c r="C56" i="20"/>
  <c r="I55" i="27" s="1"/>
  <c r="C56" i="27"/>
  <c r="C57" i="20"/>
  <c r="I56" i="27" s="1"/>
  <c r="H172" i="10"/>
  <c r="G161" i="27"/>
  <c r="G177" i="27" s="1"/>
  <c r="N177" i="27" s="1"/>
  <c r="N178" i="27" s="1"/>
  <c r="V15" i="10"/>
  <c r="S15" i="10"/>
  <c r="P15" i="10"/>
  <c r="P41" i="10" s="1"/>
  <c r="J56" i="10"/>
  <c r="J70" i="10" s="1"/>
  <c r="O81" i="3"/>
  <c r="G46" i="10"/>
  <c r="F45" i="27" s="1"/>
  <c r="K46" i="10"/>
  <c r="G45" i="10"/>
  <c r="F44" i="27" s="1"/>
  <c r="K45" i="10"/>
  <c r="AF178" i="10"/>
  <c r="G44" i="10"/>
  <c r="F43" i="27" s="1"/>
  <c r="K44" i="10"/>
  <c r="J15" i="10"/>
  <c r="G15" i="10" s="1"/>
  <c r="F14" i="27" s="1"/>
  <c r="C81" i="17"/>
  <c r="D81" i="17"/>
  <c r="E81" i="17"/>
  <c r="F81" i="17"/>
  <c r="G81" i="17"/>
  <c r="H81" i="17"/>
  <c r="I81" i="17"/>
  <c r="J81" i="17"/>
  <c r="K81" i="17"/>
  <c r="L81" i="17"/>
  <c r="M81" i="17"/>
  <c r="N81" i="17"/>
  <c r="O81" i="17"/>
  <c r="P81" i="17"/>
  <c r="C81" i="16"/>
  <c r="D81" i="16"/>
  <c r="E81" i="16"/>
  <c r="F81" i="16"/>
  <c r="G81" i="16"/>
  <c r="H81" i="16"/>
  <c r="I81" i="16"/>
  <c r="J81" i="16"/>
  <c r="K81" i="16"/>
  <c r="L81" i="16"/>
  <c r="M81" i="16"/>
  <c r="N81" i="16"/>
  <c r="O81" i="16"/>
  <c r="P81" i="16"/>
  <c r="C81" i="15"/>
  <c r="D81" i="15"/>
  <c r="E81" i="15"/>
  <c r="F81" i="15"/>
  <c r="G81" i="15"/>
  <c r="H81" i="15"/>
  <c r="I81" i="15"/>
  <c r="J81" i="15"/>
  <c r="K81" i="15"/>
  <c r="L81" i="15"/>
  <c r="M81" i="15"/>
  <c r="N81" i="15"/>
  <c r="O81" i="15"/>
  <c r="P81" i="15"/>
  <c r="C81" i="13"/>
  <c r="D81" i="13"/>
  <c r="E81" i="13"/>
  <c r="F81" i="13"/>
  <c r="G81" i="13"/>
  <c r="H81" i="13"/>
  <c r="I81" i="13"/>
  <c r="J81" i="13"/>
  <c r="K81" i="13"/>
  <c r="L81" i="13"/>
  <c r="M81" i="13"/>
  <c r="N81" i="13"/>
  <c r="O81" i="13"/>
  <c r="P81" i="13"/>
  <c r="C5" i="3"/>
  <c r="C3" i="3"/>
  <c r="W18" i="10"/>
  <c r="Q20" i="10"/>
  <c r="Q47" i="10"/>
  <c r="W47" i="10"/>
  <c r="T45" i="10"/>
  <c r="W45" i="10"/>
  <c r="T46" i="10"/>
  <c r="W46" i="10"/>
  <c r="K47" i="10"/>
  <c r="N47" i="10"/>
  <c r="H47" i="10" s="1"/>
  <c r="G46" i="27" s="1"/>
  <c r="T47" i="10"/>
  <c r="K48" i="10"/>
  <c r="N48" i="10"/>
  <c r="Q48" i="10"/>
  <c r="T48" i="10"/>
  <c r="W48" i="10"/>
  <c r="K49" i="10"/>
  <c r="N49" i="10"/>
  <c r="Q49" i="10"/>
  <c r="T49" i="10"/>
  <c r="W49" i="10"/>
  <c r="K50" i="10"/>
  <c r="N50" i="10"/>
  <c r="Q50" i="10"/>
  <c r="T50" i="10"/>
  <c r="W50" i="10"/>
  <c r="K51" i="10"/>
  <c r="N51" i="10"/>
  <c r="Q51" i="10"/>
  <c r="T51" i="10"/>
  <c r="W51" i="10"/>
  <c r="K52" i="10"/>
  <c r="N52" i="10"/>
  <c r="Q52" i="10"/>
  <c r="T52" i="10"/>
  <c r="W52" i="10"/>
  <c r="K53" i="10"/>
  <c r="N53" i="10"/>
  <c r="H53" i="10" s="1"/>
  <c r="G52" i="27" s="1"/>
  <c r="Q53" i="10"/>
  <c r="T53" i="10"/>
  <c r="W53" i="10"/>
  <c r="K16" i="10"/>
  <c r="N16" i="10"/>
  <c r="Q16" i="10"/>
  <c r="T16" i="10"/>
  <c r="W16" i="10"/>
  <c r="N17" i="10"/>
  <c r="Q17" i="10"/>
  <c r="T17" i="10"/>
  <c r="W17" i="10"/>
  <c r="N18" i="10"/>
  <c r="Q18" i="10"/>
  <c r="T18" i="10"/>
  <c r="N19" i="10"/>
  <c r="Q19" i="10"/>
  <c r="T19" i="10"/>
  <c r="W19" i="10"/>
  <c r="N20" i="10"/>
  <c r="T20" i="10"/>
  <c r="W20" i="10"/>
  <c r="N21" i="10"/>
  <c r="Q21" i="10"/>
  <c r="T21" i="10"/>
  <c r="W21" i="10"/>
  <c r="K22" i="10"/>
  <c r="N22" i="10"/>
  <c r="Q22" i="10"/>
  <c r="T22" i="10"/>
  <c r="W22" i="10"/>
  <c r="K23" i="10"/>
  <c r="N23" i="10"/>
  <c r="Q23" i="10"/>
  <c r="T23" i="10"/>
  <c r="W23" i="10"/>
  <c r="K24" i="10"/>
  <c r="N24" i="10"/>
  <c r="H24" i="10" s="1"/>
  <c r="G23" i="27" s="1"/>
  <c r="Q24" i="10"/>
  <c r="T24" i="10"/>
  <c r="W24" i="10"/>
  <c r="G47" i="10"/>
  <c r="F46" i="27" s="1"/>
  <c r="G48" i="10"/>
  <c r="F47" i="27" s="1"/>
  <c r="G49" i="10"/>
  <c r="F48" i="27" s="1"/>
  <c r="G50" i="10"/>
  <c r="F49" i="27" s="1"/>
  <c r="G51" i="10"/>
  <c r="F50" i="27" s="1"/>
  <c r="G52" i="10"/>
  <c r="F51" i="27" s="1"/>
  <c r="G53" i="10"/>
  <c r="F52" i="27" s="1"/>
  <c r="G16" i="10"/>
  <c r="F15" i="27" s="1"/>
  <c r="G22" i="10"/>
  <c r="F21" i="27" s="1"/>
  <c r="G23" i="10"/>
  <c r="F22" i="27" s="1"/>
  <c r="G24" i="10"/>
  <c r="F23" i="27" s="1"/>
  <c r="Y41" i="10"/>
  <c r="AH172" i="10"/>
  <c r="Z172" i="10"/>
  <c r="Y172" i="10"/>
  <c r="AH153" i="10"/>
  <c r="Z153" i="10"/>
  <c r="Y153" i="10"/>
  <c r="AI153" i="10" s="1"/>
  <c r="AH138" i="10"/>
  <c r="Z138" i="10"/>
  <c r="Y138" i="10"/>
  <c r="AH119" i="10"/>
  <c r="Z119" i="10"/>
  <c r="Y119" i="10"/>
  <c r="AH99" i="10"/>
  <c r="Z99" i="10"/>
  <c r="AI99" i="10" s="1"/>
  <c r="AH79" i="10"/>
  <c r="Z79" i="10"/>
  <c r="Y79" i="10"/>
  <c r="AH70" i="10"/>
  <c r="Z70" i="10"/>
  <c r="Y70" i="10"/>
  <c r="AI70" i="10" s="1"/>
  <c r="AH41" i="10"/>
  <c r="Z41" i="10"/>
  <c r="G117" i="10"/>
  <c r="F122" i="27" s="1"/>
  <c r="G116" i="10"/>
  <c r="F121" i="27" s="1"/>
  <c r="W97" i="10"/>
  <c r="W83" i="10"/>
  <c r="W99" i="10" s="1"/>
  <c r="T97" i="10"/>
  <c r="T83" i="10"/>
  <c r="T99" i="10" s="1"/>
  <c r="Q97" i="10"/>
  <c r="Q83" i="10"/>
  <c r="N83" i="10"/>
  <c r="N97" i="10"/>
  <c r="K97" i="10"/>
  <c r="V70" i="10"/>
  <c r="W57" i="10"/>
  <c r="T57" i="10"/>
  <c r="Q57" i="10"/>
  <c r="N57" i="10"/>
  <c r="H57" i="10" s="1"/>
  <c r="G56" i="27" s="1"/>
  <c r="K57" i="10"/>
  <c r="G57" i="10"/>
  <c r="F56" i="27" s="1"/>
  <c r="W56" i="10"/>
  <c r="T56" i="10"/>
  <c r="Q56" i="10"/>
  <c r="N56" i="10"/>
  <c r="W55" i="10"/>
  <c r="T55" i="10"/>
  <c r="Q55" i="10"/>
  <c r="N55" i="10"/>
  <c r="K55" i="10"/>
  <c r="G55" i="10"/>
  <c r="F54" i="27" s="1"/>
  <c r="W54" i="10"/>
  <c r="T54" i="10"/>
  <c r="Q54" i="10"/>
  <c r="N54" i="10"/>
  <c r="K54" i="10"/>
  <c r="G54" i="10"/>
  <c r="F53" i="27" s="1"/>
  <c r="W44" i="10"/>
  <c r="T44" i="10"/>
  <c r="G25" i="10"/>
  <c r="F24" i="27" s="1"/>
  <c r="G26" i="10"/>
  <c r="F25" i="27" s="1"/>
  <c r="G27" i="10"/>
  <c r="F26" i="27" s="1"/>
  <c r="V41" i="10"/>
  <c r="W28" i="10"/>
  <c r="W27" i="10"/>
  <c r="W26" i="10"/>
  <c r="W25" i="10"/>
  <c r="W15" i="10"/>
  <c r="S41" i="10"/>
  <c r="T28" i="10"/>
  <c r="T27" i="10"/>
  <c r="T26" i="10"/>
  <c r="T25" i="10"/>
  <c r="T15" i="10"/>
  <c r="Q28" i="10"/>
  <c r="Q27" i="10"/>
  <c r="Q26" i="10"/>
  <c r="Q25" i="10"/>
  <c r="Q15" i="10"/>
  <c r="M41" i="10"/>
  <c r="N28" i="10"/>
  <c r="N27" i="10"/>
  <c r="N26" i="10"/>
  <c r="N25" i="10"/>
  <c r="N15" i="10"/>
  <c r="K25" i="10"/>
  <c r="K26" i="10"/>
  <c r="K27" i="10"/>
  <c r="K28" i="10"/>
  <c r="H25" i="10" l="1"/>
  <c r="G24" i="27" s="1"/>
  <c r="H48" i="10"/>
  <c r="G47" i="27" s="1"/>
  <c r="H54" i="10"/>
  <c r="G53" i="27" s="1"/>
  <c r="H52" i="10"/>
  <c r="G51" i="27" s="1"/>
  <c r="H51" i="10"/>
  <c r="G50" i="27" s="1"/>
  <c r="H16" i="10"/>
  <c r="G15" i="27" s="1"/>
  <c r="N41" i="10"/>
  <c r="H23" i="10"/>
  <c r="G22" i="27" s="1"/>
  <c r="H50" i="10"/>
  <c r="G49" i="27" s="1"/>
  <c r="H55" i="10"/>
  <c r="G54" i="27" s="1"/>
  <c r="H49" i="10"/>
  <c r="G48" i="27" s="1"/>
  <c r="H22" i="10"/>
  <c r="G21" i="27" s="1"/>
  <c r="AI119" i="10"/>
  <c r="W41" i="10"/>
  <c r="AF182" i="10"/>
  <c r="AF183" i="10"/>
  <c r="AI79" i="10"/>
  <c r="AE182" i="10"/>
  <c r="AE183" i="10"/>
  <c r="H28" i="10"/>
  <c r="G27" i="27" s="1"/>
  <c r="T41" i="10"/>
  <c r="G56" i="10"/>
  <c r="F55" i="27" s="1"/>
  <c r="F69" i="27" s="1"/>
  <c r="G119" i="10"/>
  <c r="H27" i="10"/>
  <c r="G26" i="27" s="1"/>
  <c r="F124" i="27"/>
  <c r="AI138" i="10"/>
  <c r="AD182" i="10"/>
  <c r="AD183" i="10"/>
  <c r="H26" i="10"/>
  <c r="G25" i="27" s="1"/>
  <c r="Q41" i="10"/>
  <c r="K56" i="10"/>
  <c r="H56" i="10" s="1"/>
  <c r="G55" i="27" s="1"/>
  <c r="Q99" i="10"/>
  <c r="Q174" i="10" s="1"/>
  <c r="D17" i="29" s="1"/>
  <c r="AG182" i="10"/>
  <c r="AG183" i="10"/>
  <c r="AI41" i="10"/>
  <c r="AC182" i="10"/>
  <c r="AC183" i="10"/>
  <c r="AB182" i="10"/>
  <c r="AB183" i="10"/>
  <c r="Y174" i="10"/>
  <c r="Y182" i="10" s="1"/>
  <c r="Z174" i="10"/>
  <c r="Z183" i="10" s="1"/>
  <c r="AH174" i="10"/>
  <c r="AH183" i="10" s="1"/>
  <c r="AA178" i="10"/>
  <c r="AA182" i="10"/>
  <c r="G25" i="28"/>
  <c r="G31" i="28" s="1"/>
  <c r="AC178" i="10"/>
  <c r="F25" i="28"/>
  <c r="AB178" i="10"/>
  <c r="K25" i="28"/>
  <c r="AG178" i="10"/>
  <c r="I25" i="28"/>
  <c r="I31" i="28" s="1"/>
  <c r="AE178" i="10"/>
  <c r="H25" i="28"/>
  <c r="H31" i="28" s="1"/>
  <c r="AD178" i="10"/>
  <c r="F31" i="28"/>
  <c r="K31" i="28"/>
  <c r="D203" i="27"/>
  <c r="M203" i="27" s="1"/>
  <c r="J25" i="28"/>
  <c r="D198" i="27"/>
  <c r="M198" i="27" s="1"/>
  <c r="E25" i="28"/>
  <c r="AC26" i="18"/>
  <c r="D200" i="27"/>
  <c r="M200" i="27" s="1"/>
  <c r="D199" i="27"/>
  <c r="M199" i="27" s="1"/>
  <c r="D204" i="27"/>
  <c r="M204" i="27" s="1"/>
  <c r="D202" i="27"/>
  <c r="M202" i="27" s="1"/>
  <c r="D201" i="27"/>
  <c r="M201" i="27" s="1"/>
  <c r="H68" i="10"/>
  <c r="G67" i="27" s="1"/>
  <c r="K68" i="20"/>
  <c r="N68" i="20"/>
  <c r="Q68" i="20"/>
  <c r="T68" i="20"/>
  <c r="T70" i="20" s="1"/>
  <c r="W68" i="20"/>
  <c r="W70" i="20" s="1"/>
  <c r="W39" i="20"/>
  <c r="W41" i="20" s="1"/>
  <c r="T39" i="20"/>
  <c r="Q39" i="20"/>
  <c r="N39" i="20"/>
  <c r="N41" i="20" s="1"/>
  <c r="K39" i="20"/>
  <c r="H39" i="10"/>
  <c r="G38" i="27" s="1"/>
  <c r="H28" i="20"/>
  <c r="M27" i="27" s="1"/>
  <c r="H57" i="20"/>
  <c r="M56" i="27" s="1"/>
  <c r="H56" i="20"/>
  <c r="M55" i="27" s="1"/>
  <c r="H55" i="20"/>
  <c r="M54" i="27" s="1"/>
  <c r="H54" i="20"/>
  <c r="M53" i="27" s="1"/>
  <c r="H53" i="20"/>
  <c r="M52" i="27" s="1"/>
  <c r="H52" i="20"/>
  <c r="M51" i="27" s="1"/>
  <c r="H51" i="20"/>
  <c r="M50" i="27" s="1"/>
  <c r="H50" i="20"/>
  <c r="M49" i="27" s="1"/>
  <c r="H49" i="20"/>
  <c r="M48" i="27" s="1"/>
  <c r="H48" i="20"/>
  <c r="M47" i="27" s="1"/>
  <c r="H47" i="20"/>
  <c r="M46" i="27" s="1"/>
  <c r="H46" i="20"/>
  <c r="M45" i="27" s="1"/>
  <c r="H45" i="20"/>
  <c r="M44" i="27" s="1"/>
  <c r="Q70" i="20"/>
  <c r="N70" i="20"/>
  <c r="K70" i="20"/>
  <c r="H44" i="20"/>
  <c r="H27" i="20"/>
  <c r="M26" i="27" s="1"/>
  <c r="H26" i="20"/>
  <c r="M25" i="27" s="1"/>
  <c r="H25" i="20"/>
  <c r="M24" i="27" s="1"/>
  <c r="H24" i="20"/>
  <c r="M23" i="27" s="1"/>
  <c r="H23" i="20"/>
  <c r="M22" i="27" s="1"/>
  <c r="H22" i="20"/>
  <c r="M21" i="27" s="1"/>
  <c r="H21" i="20"/>
  <c r="M20" i="27" s="1"/>
  <c r="H20" i="20"/>
  <c r="M19" i="27" s="1"/>
  <c r="H19" i="20"/>
  <c r="M18" i="27" s="1"/>
  <c r="H18" i="20"/>
  <c r="M17" i="27" s="1"/>
  <c r="H17" i="20"/>
  <c r="M16" i="27" s="1"/>
  <c r="H16" i="20"/>
  <c r="M15" i="27" s="1"/>
  <c r="T41" i="20"/>
  <c r="Q41" i="20"/>
  <c r="H15" i="20"/>
  <c r="AC17" i="18"/>
  <c r="K70" i="10"/>
  <c r="N70" i="10"/>
  <c r="Q70" i="10"/>
  <c r="T70" i="10"/>
  <c r="W70" i="10"/>
  <c r="G70" i="10"/>
  <c r="H97" i="10"/>
  <c r="G102" i="27" s="1"/>
  <c r="K99" i="10"/>
  <c r="N99" i="10"/>
  <c r="H83" i="10"/>
  <c r="T174" i="10"/>
  <c r="D18" i="29" s="1"/>
  <c r="W174" i="10"/>
  <c r="D19" i="29" s="1"/>
  <c r="H46" i="10"/>
  <c r="G45" i="27" s="1"/>
  <c r="H44" i="10"/>
  <c r="G43" i="27" s="1"/>
  <c r="H45" i="10"/>
  <c r="G44" i="27" s="1"/>
  <c r="P81" i="3"/>
  <c r="N81" i="3"/>
  <c r="L81" i="3"/>
  <c r="M81" i="3"/>
  <c r="J81" i="3"/>
  <c r="K81" i="3"/>
  <c r="AH182" i="10"/>
  <c r="AI172" i="10"/>
  <c r="AJ172" i="10" s="1"/>
  <c r="H117" i="10"/>
  <c r="G122" i="27" s="1"/>
  <c r="H116" i="10"/>
  <c r="G121" i="27" s="1"/>
  <c r="G124" i="27" s="1"/>
  <c r="N124" i="27" s="1"/>
  <c r="N125" i="27" s="1"/>
  <c r="AJ79" i="10"/>
  <c r="AJ138" i="10"/>
  <c r="AJ153" i="10"/>
  <c r="D81" i="3"/>
  <c r="E81" i="3"/>
  <c r="F81" i="3"/>
  <c r="G81" i="3"/>
  <c r="H81" i="3"/>
  <c r="I81" i="3"/>
  <c r="N174" i="10" l="1"/>
  <c r="D16" i="29" s="1"/>
  <c r="H39" i="20"/>
  <c r="M38" i="27" s="1"/>
  <c r="K41" i="20"/>
  <c r="H119" i="10"/>
  <c r="Y183" i="10"/>
  <c r="Y178" i="10"/>
  <c r="Z178" i="10"/>
  <c r="Z182" i="10"/>
  <c r="G187" i="20" s="1"/>
  <c r="L25" i="28"/>
  <c r="L31" i="28" s="1"/>
  <c r="AH178" i="10"/>
  <c r="C25" i="28"/>
  <c r="E31" i="28"/>
  <c r="J31" i="28"/>
  <c r="D25" i="28"/>
  <c r="AC29" i="18"/>
  <c r="AC32" i="18" s="1"/>
  <c r="C11" i="18" s="1"/>
  <c r="D205" i="27"/>
  <c r="M205" i="27" s="1"/>
  <c r="D196" i="27"/>
  <c r="M196" i="27" s="1"/>
  <c r="D197" i="27"/>
  <c r="M197" i="27" s="1"/>
  <c r="H68" i="20"/>
  <c r="M67" i="27" s="1"/>
  <c r="W180" i="20"/>
  <c r="H99" i="10"/>
  <c r="AJ99" i="10" s="1"/>
  <c r="G88" i="27"/>
  <c r="G104" i="27" s="1"/>
  <c r="N104" i="27" s="1"/>
  <c r="N105" i="27" s="1"/>
  <c r="G69" i="27"/>
  <c r="N69" i="27" s="1"/>
  <c r="N70" i="27" s="1"/>
  <c r="H41" i="20"/>
  <c r="AJ41" i="20" s="1"/>
  <c r="M14" i="27"/>
  <c r="T180" i="20"/>
  <c r="H70" i="20"/>
  <c r="M43" i="27"/>
  <c r="K180" i="20"/>
  <c r="N180" i="20"/>
  <c r="Q180" i="20"/>
  <c r="H70" i="10"/>
  <c r="AJ70" i="10" s="1"/>
  <c r="K21" i="10"/>
  <c r="H21" i="10" s="1"/>
  <c r="G20" i="27" s="1"/>
  <c r="G21" i="10"/>
  <c r="F20" i="27" s="1"/>
  <c r="K20" i="10"/>
  <c r="H20" i="10" s="1"/>
  <c r="G19" i="27" s="1"/>
  <c r="G20" i="10"/>
  <c r="F19" i="27" s="1"/>
  <c r="K19" i="10"/>
  <c r="H19" i="10" s="1"/>
  <c r="G18" i="27" s="1"/>
  <c r="G19" i="10"/>
  <c r="F18" i="27" s="1"/>
  <c r="K18" i="10"/>
  <c r="H18" i="10" s="1"/>
  <c r="G17" i="27" s="1"/>
  <c r="G18" i="10"/>
  <c r="F17" i="27" s="1"/>
  <c r="K17" i="10"/>
  <c r="G17" i="10"/>
  <c r="F16" i="27" s="1"/>
  <c r="AJ119" i="10"/>
  <c r="AI174" i="10"/>
  <c r="C47" i="15" l="1"/>
  <c r="C20" i="18"/>
  <c r="C12" i="16"/>
  <c r="M25" i="28"/>
  <c r="C47" i="13"/>
  <c r="C12" i="13"/>
  <c r="M69" i="27"/>
  <c r="M179" i="27" s="1"/>
  <c r="M182" i="27" s="1"/>
  <c r="C12" i="17"/>
  <c r="F40" i="27"/>
  <c r="C12" i="15"/>
  <c r="C47" i="3"/>
  <c r="C47" i="17"/>
  <c r="C12" i="3"/>
  <c r="C47" i="16"/>
  <c r="M40" i="27"/>
  <c r="AI187" i="20"/>
  <c r="L185" i="27"/>
  <c r="C31" i="28"/>
  <c r="D31" i="28"/>
  <c r="D207" i="27"/>
  <c r="M207" i="27" s="1"/>
  <c r="H180" i="20"/>
  <c r="AJ70" i="20"/>
  <c r="G41" i="10"/>
  <c r="G178" i="10"/>
  <c r="F185" i="27" s="1"/>
  <c r="AI178" i="10"/>
  <c r="H17" i="10"/>
  <c r="G16" i="27" s="1"/>
  <c r="J41" i="10"/>
  <c r="C81" i="3"/>
  <c r="AJ180" i="20" l="1"/>
  <c r="H183" i="20"/>
  <c r="AJ183" i="20" s="1"/>
  <c r="H181" i="10"/>
  <c r="K15" i="10"/>
  <c r="G188" i="20" l="1"/>
  <c r="Y180" i="10"/>
  <c r="H190" i="20"/>
  <c r="Y189" i="20" s="1"/>
  <c r="G188" i="27"/>
  <c r="H15" i="10"/>
  <c r="K41" i="10"/>
  <c r="K174" i="10" s="1"/>
  <c r="D15" i="29" s="1"/>
  <c r="M188" i="27" l="1"/>
  <c r="H41" i="10"/>
  <c r="H174" i="10" s="1"/>
  <c r="G14" i="27"/>
  <c r="G40" i="27" s="1"/>
  <c r="L186" i="27"/>
  <c r="D8" i="29" l="1"/>
  <c r="AJ41" i="10"/>
  <c r="AJ174" i="10"/>
  <c r="C21" i="28"/>
  <c r="N40" i="27"/>
  <c r="N41" i="27" s="1"/>
  <c r="G182" i="27"/>
  <c r="E15" i="29" l="1"/>
  <c r="F15" i="29" s="1"/>
  <c r="E19" i="29"/>
  <c r="E18" i="29"/>
  <c r="E17" i="29"/>
  <c r="E16" i="29"/>
  <c r="F16" i="29" l="1"/>
  <c r="F17" i="29" l="1"/>
  <c r="F18" i="29" l="1"/>
  <c r="F19" i="29" l="1"/>
  <c r="D12" i="29" l="1"/>
  <c r="F20" i="29"/>
  <c r="F21" i="29" s="1"/>
  <c r="I1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14" authorId="0" shapeId="0" xr:uid="{3CEE4FFA-6D1B-459E-8CD4-CD1B2E392CA8}">
      <text>
        <r>
          <rPr>
            <b/>
            <sz val="9"/>
            <color indexed="81"/>
            <rFont val="Tahoma"/>
            <family val="2"/>
          </rPr>
          <t>Date of the letter in question</t>
        </r>
      </text>
    </comment>
    <comment ref="I14" authorId="0" shapeId="0" xr:uid="{22F3DD8A-7F52-45DB-883A-75F84E8A240B}">
      <text>
        <r>
          <rPr>
            <b/>
            <sz val="9"/>
            <color rgb="FF000000"/>
            <rFont val="Tahoma"/>
            <family val="2"/>
          </rPr>
          <t>Advance payment maximum is (exactly) 90%.</t>
        </r>
      </text>
    </comment>
  </commentList>
</comments>
</file>

<file path=xl/sharedStrings.xml><?xml version="1.0" encoding="utf-8"?>
<sst xmlns="http://schemas.openxmlformats.org/spreadsheetml/2006/main" count="1365" uniqueCount="348">
  <si>
    <t>Impact Clusters Annex IV Project budget calculation and realisation tool | 2026</t>
  </si>
  <si>
    <t>Instruction</t>
  </si>
  <si>
    <t>Please only use the light blue and blue cells in this document. The light blue cells are empty and can be filled out. The blue cells (only in the financial report template) are autofilled, but can be overwritten. The white and yellow cells are also</t>
  </si>
  <si>
    <t>autofilled, but these cannot be changed. The document calculates the total amounts automatically for you. Start filling out the tabs Budget and Activities xxx, followed by the Key standards table.</t>
  </si>
  <si>
    <t>If you have difficulties completing this form, please contact RVO at +31 (0) 088 042 42 42 or +31 (0)70 379 80 00, or email IC@rvo.nl.</t>
  </si>
  <si>
    <t>Budget</t>
  </si>
  <si>
    <t>In general</t>
  </si>
  <si>
    <t xml:space="preserve"> - Costs must be reasonable, logical and necessary to implement project activities.</t>
  </si>
  <si>
    <t xml:space="preserve"> - Each cost item has to be logically attributed to a specific project partner.</t>
  </si>
  <si>
    <t xml:space="preserve"> - Costs must be related directly to project activities.</t>
  </si>
  <si>
    <t xml:space="preserve"> - We only take costs made after the application date into account.</t>
  </si>
  <si>
    <t xml:space="preserve"> - You cannot include profit margins in internal costs.</t>
  </si>
  <si>
    <t xml:space="preserve"> - Costs must be reasonable according to local standards.</t>
  </si>
  <si>
    <t xml:space="preserve"> - Income generated through subsidised project activities, such as from providing training and advice, must be deducted from the project costs.</t>
  </si>
  <si>
    <t xml:space="preserve"> - Project management and coordination costs may be at most 20% of the total project costs. This also includes third-party costs and other expenses related to project management and coordination.</t>
  </si>
  <si>
    <t xml:space="preserve"> - The minimum subsidy amount you can request is €150,000.</t>
  </si>
  <si>
    <t xml:space="preserve"> - The maximum subsidy amount for projects is €620,000. </t>
  </si>
  <si>
    <t>Eligible costs</t>
  </si>
  <si>
    <t xml:space="preserve"> - 1 &amp; 2. 'Time spent in home country' refers to the home countries of the applicant and partners. 'Target country' refers to the country where the project activities will be carried out. If the partner locations and project activities are in the same country, you may also refer to home and target area/city.</t>
  </si>
  <si>
    <t xml:space="preserve"> - 1 &amp; 2. 'Time spent in home country/target country': Time spent by the project partner's staff multiplied by a tariff (no more than €700 per day). This tariff does not change during the implementation</t>
  </si>
  <si>
    <t xml:space="preserve">    of the project, but will be assessed based on (local) standards. The tariff includes salary and indirect costs (for example, local travel) of employees on the payroll of the project partner,</t>
  </si>
  <si>
    <t xml:space="preserve">    owners/directors of the partner and persons structurally contracted by the project partner (for more than 1 year). The tariff is based on a working day of 8 hours.</t>
  </si>
  <si>
    <t xml:space="preserve"> - 3. Third-party costs: Costs paid to third parties to implement part of the project activities (goods and services). This also applies to activities implemented by staff of related (mother/daughter/sister) </t>
  </si>
  <si>
    <t xml:space="preserve">    companies not part of the Impact Cluster. Only invoiced costs are eligible.</t>
  </si>
  <si>
    <t xml:space="preserve"> - 4. Passage costs: International travel costs based on economy class. </t>
  </si>
  <si>
    <t xml:space="preserve"> - 5. Accommodation costs: Equals the number of days spent in the target country times a rate maximised up to the Daily Subsistence Allowance Rates (https://www.sso3w.nl/travelpoint/algemeen/tarieflijsten-verblijfkosten). The</t>
  </si>
  <si>
    <t xml:space="preserve">    costs are eventually set based on actual lodging costs made plus the number of days spent in the target country times the tariff component 'other costs' (maximised according to the Daily Subsistence Allowance Rates).</t>
  </si>
  <si>
    <t xml:space="preserve"> - 6. Travel costs in target country: Interlocal costs outside the home country. Costs within city boundaries are not eligible and are included in the tariffs.</t>
  </si>
  <si>
    <t xml:space="preserve"> - 7. Costs of machinery and materials: For machinery (hardware), only include depreciation costs. See the Budget tab for a calculation tool. Modification costs may be included as well. Materials/inputs used up </t>
  </si>
  <si>
    <t xml:space="preserve">    within the project period are depreciated in full. If it is necessary to transfer ownership of machinery (existing buildings and land are excluded), the total cost price may be included.</t>
  </si>
  <si>
    <t xml:space="preserve"> - 8. Other expenses: May include transport costs, communication costs, reporting costs, vaccination costs and visa costs. Only invoiced costs are eligible.</t>
  </si>
  <si>
    <t>Non-eligible costs</t>
  </si>
  <si>
    <t xml:space="preserve"> - Costs for developing the project proposal and costs made before the application date.</t>
  </si>
  <si>
    <t xml:space="preserve"> - Value-added tax (VAT). But, for project partners who are not liable for VAT for these activities, the total granted subsidy amount is based on the eligible subsidy costs including VAT</t>
  </si>
  <si>
    <t xml:space="preserve">    due to third parties. In the case of costs you cannot reclaim through local tax returns, you may include them in the budget as eligible costs, as these are then actual costs incurred.</t>
  </si>
  <si>
    <t xml:space="preserve"> - Finance costs and paid interest rates.</t>
  </si>
  <si>
    <t xml:space="preserve"> - Inflation costs and costs caused by exchange rate fluctuations.</t>
  </si>
  <si>
    <t xml:space="preserve"> - Product development costs.</t>
  </si>
  <si>
    <t xml:space="preserve"> - Costs made for the registration of intellectual property rights.</t>
  </si>
  <si>
    <t xml:space="preserve"> - Unforeseen costs.</t>
  </si>
  <si>
    <t>Division of subsidy (subsidy final)</t>
  </si>
  <si>
    <t xml:space="preserve"> - You can divide the calculated subsidy differently between project partners than automatically calculated. It is advised to take into account the long-term benefits and project risks that different project partners may have and bear.</t>
  </si>
  <si>
    <t xml:space="preserve">   The following indicative percentages are advised: Main applicants and branch organisations (70%), companies (50-60%), NGOs and knowledge institutes (90%).</t>
  </si>
  <si>
    <t xml:space="preserve"> - Note that project partners can never receive more subsidy than the costs made. Only partners requesting subsidy are considered project partners.</t>
  </si>
  <si>
    <t xml:space="preserve"> - Make sure you also fill out the cells for 'subsidy final'.</t>
  </si>
  <si>
    <t>Activities</t>
  </si>
  <si>
    <t xml:space="preserve"> - Per project phase, fill out the time spent on the activities as mentioned in Annex II Activities and results overview. This information is automatically generated in the Budget tab.</t>
  </si>
  <si>
    <t xml:space="preserve"> - Please note that 'year 1' refers to the first 12 months after the inception phase.</t>
  </si>
  <si>
    <t>Key standards table</t>
  </si>
  <si>
    <t xml:space="preserve"> - This table is used for assessing the financial capacity of different project partners. Use the most recent annual reports.</t>
  </si>
  <si>
    <t xml:space="preserve"> - Only the most recent annual report of the main applicant is requested. Other reports are optional, but may be requested during project assessment. </t>
  </si>
  <si>
    <t>Payment schedule</t>
  </si>
  <si>
    <t xml:space="preserve"> - This tab calculates the intended payment schedule for the project, if the project and budget are approved.</t>
  </si>
  <si>
    <t>Realisation (financial report)</t>
  </si>
  <si>
    <t xml:space="preserve"> - Costs must be based on actual costs made. Lump sum costs are not allowed.</t>
  </si>
  <si>
    <t xml:space="preserve"> - Tariffs per person remain unchanged during project implementation.</t>
  </si>
  <si>
    <t xml:space="preserve"> - DSA rates remain unchanged during project implementation. The costs are eventually set based on actual lodging costs made plus the number of days spent in the target country times the tariff component 'other costs'.</t>
  </si>
  <si>
    <t xml:space="preserve"> - You must request any foreseen changes of more than 25% per budget item or partner upfront.</t>
  </si>
  <si>
    <t xml:space="preserve"> - You must include revenues obtained directly from project activities, such as revenues from providing training and advice. We will deduct project-related revenues from the eligible costs (as long as costs related to these revenues</t>
  </si>
  <si>
    <t xml:space="preserve">    have been included in the budget).</t>
  </si>
  <si>
    <t xml:space="preserve"> - Project partners liable for VAT on these activities are granted their total subsidy amount without VAT. They can reclaim these VAT costs.</t>
  </si>
  <si>
    <t xml:space="preserve"> - Project partners not liable for VAT on these activities are granted the total subsidy amount on eligible subsidy costs, including VAT to third parties. </t>
  </si>
  <si>
    <t xml:space="preserve"> - Partners that cannot reclaim certain taxes through local tax returns can include them as eligible costs. But, the total granted subsidy amount remains limited; it will not increase. </t>
  </si>
  <si>
    <t>Realisation vs budget</t>
  </si>
  <si>
    <t>All amounts are euros</t>
  </si>
  <si>
    <t>Project title</t>
  </si>
  <si>
    <t>Project number</t>
  </si>
  <si>
    <t>Country</t>
  </si>
  <si>
    <t>Project starting date</t>
  </si>
  <si>
    <t>Project end date</t>
  </si>
  <si>
    <t>Type of country</t>
  </si>
  <si>
    <t>Budget total</t>
  </si>
  <si>
    <t>Realisation total</t>
  </si>
  <si>
    <t>1.</t>
  </si>
  <si>
    <t>Time spent in home country</t>
  </si>
  <si>
    <t>Employee name</t>
  </si>
  <si>
    <t>Company name</t>
  </si>
  <si>
    <t>days</t>
  </si>
  <si>
    <t>Total</t>
  </si>
  <si>
    <t>%</t>
  </si>
  <si>
    <t>Explanation when realisation exceeds budget by more than 25%</t>
  </si>
  <si>
    <t>2.</t>
  </si>
  <si>
    <t>Time spent in target country</t>
  </si>
  <si>
    <t>3.</t>
  </si>
  <si>
    <t>Third-party costs</t>
  </si>
  <si>
    <t>Description</t>
  </si>
  <si>
    <t>number of</t>
  </si>
  <si>
    <t>4.</t>
  </si>
  <si>
    <t>Passage costs</t>
  </si>
  <si>
    <t>From - to (v.v.)</t>
  </si>
  <si>
    <t>flights</t>
  </si>
  <si>
    <t>5.</t>
  </si>
  <si>
    <t>Accommodation expenses</t>
  </si>
  <si>
    <t>City</t>
  </si>
  <si>
    <t>calendar days</t>
  </si>
  <si>
    <t>6.</t>
  </si>
  <si>
    <t>Travel costs in target country</t>
  </si>
  <si>
    <t>7.</t>
  </si>
  <si>
    <t>Costs for machinery and materials</t>
  </si>
  <si>
    <t>8.</t>
  </si>
  <si>
    <t>Other expenses</t>
  </si>
  <si>
    <t>Total project costs</t>
  </si>
  <si>
    <r>
      <t>Explanation of project-related revenue</t>
    </r>
    <r>
      <rPr>
        <sz val="9"/>
        <rFont val="Verdana"/>
        <family val="2"/>
      </rPr>
      <t xml:space="preserve"> (if applicable)</t>
    </r>
  </si>
  <si>
    <t>-/- Project-related revenue</t>
  </si>
  <si>
    <t>-/-</t>
  </si>
  <si>
    <t>Total project costs (final)</t>
  </si>
  <si>
    <t>Subsidy (calculated)</t>
  </si>
  <si>
    <t>Subsidy (maximum)</t>
  </si>
  <si>
    <t>ꓦ</t>
  </si>
  <si>
    <t>Subsidy (final)</t>
  </si>
  <si>
    <t>OVERVIEW OF BUDGETED PROJECT COSTS &amp; SUBSIDY PER PARTNER</t>
  </si>
  <si>
    <t>OVERVIEW OF REALISED PROJECT COSTS &amp; SUBSIDY PER PARTNER</t>
  </si>
  <si>
    <t>Budgeted vs realised:</t>
  </si>
  <si>
    <t>Explanation when realised project costs and/or subsidy exceeds</t>
  </si>
  <si>
    <t>Organisation</t>
  </si>
  <si>
    <t>Project costs</t>
  </si>
  <si>
    <t>Subsidy</t>
  </si>
  <si>
    <t>budgeted subsidy &gt;25%</t>
  </si>
  <si>
    <t>ꓥ</t>
  </si>
  <si>
    <t>Financial report/realisation</t>
  </si>
  <si>
    <t>&gt;</t>
  </si>
  <si>
    <t>&lt;</t>
  </si>
  <si>
    <t>Basis for grant distribution among participants</t>
  </si>
  <si>
    <t>Subsidy rate</t>
  </si>
  <si>
    <t>Applicant organisation</t>
  </si>
  <si>
    <t>Organisation participant A</t>
  </si>
  <si>
    <t>Organisation participant B</t>
  </si>
  <si>
    <t>Organisation participant C</t>
  </si>
  <si>
    <t>Organisation participant D</t>
  </si>
  <si>
    <t>Organisation participant E</t>
  </si>
  <si>
    <t>Organisation participant F</t>
  </si>
  <si>
    <t>Organisation participant G</t>
  </si>
  <si>
    <t>Organisation participant H</t>
  </si>
  <si>
    <t>Organisation participant I</t>
  </si>
  <si>
    <t>Check</t>
  </si>
  <si>
    <t>Realisation per year</t>
  </si>
  <si>
    <t>Inception phase</t>
  </si>
  <si>
    <t>Year 1</t>
  </si>
  <si>
    <t>Year 2</t>
  </si>
  <si>
    <t>Year 3</t>
  </si>
  <si>
    <t>Year 4</t>
  </si>
  <si>
    <t>tariff</t>
  </si>
  <si>
    <t xml:space="preserve"> ticket type</t>
  </si>
  <si>
    <t>economy</t>
  </si>
  <si>
    <t>DSA in EUR</t>
  </si>
  <si>
    <t xml:space="preserve"> (attach specification of depreciation costs) see example</t>
  </si>
  <si>
    <t>Activity</t>
  </si>
  <si>
    <t>Total project cost</t>
  </si>
  <si>
    <t xml:space="preserve">-/- </t>
  </si>
  <si>
    <t>Subsidy (budget limitation)</t>
  </si>
  <si>
    <t>Subsidy rate (per partner after grant distribution)</t>
  </si>
  <si>
    <t>controleregel ivm. voorwaardelijke opmaak in regel subsidieverdeling over partijen --&gt;</t>
  </si>
  <si>
    <t>EXAMPLE: Specification of machinery/equipment costs based on depreciation costs during the project (applicable in demonstration project):</t>
  </si>
  <si>
    <t>Specification of hardware (based on cost price, externally acquired hardware based on invoice price):</t>
  </si>
  <si>
    <t>Length of</t>
  </si>
  <si>
    <t>Depreciation</t>
  </si>
  <si>
    <t>Subsidisable</t>
  </si>
  <si>
    <t>(Cost) price</t>
  </si>
  <si>
    <t>demo (months)</t>
  </si>
  <si>
    <t>term*</t>
  </si>
  <si>
    <t>amount</t>
  </si>
  <si>
    <t>component 1</t>
  </si>
  <si>
    <t>machine x</t>
  </si>
  <si>
    <t>component 2</t>
  </si>
  <si>
    <t>raw or resources y</t>
  </si>
  <si>
    <t>component 3</t>
  </si>
  <si>
    <t>component 4</t>
  </si>
  <si>
    <t>component 5</t>
  </si>
  <si>
    <t>component 6</t>
  </si>
  <si>
    <t>component 7</t>
  </si>
  <si>
    <t>component 8</t>
  </si>
  <si>
    <t>component 9</t>
  </si>
  <si>
    <t>component 10</t>
  </si>
  <si>
    <t>Total subsidisable costs machines/apparatus</t>
  </si>
  <si>
    <t>*) In principle fixed depreciation terms are applied:</t>
  </si>
  <si>
    <t>machines/equipment:</t>
  </si>
  <si>
    <t>5 years (20% per year)</t>
  </si>
  <si>
    <t>buildings (provided they are subject of demonstration):</t>
  </si>
  <si>
    <t>30 years (3.33% per year)</t>
  </si>
  <si>
    <t>software:</t>
  </si>
  <si>
    <t>3 years (33.33% per year)</t>
  </si>
  <si>
    <t>license:</t>
  </si>
  <si>
    <t>not subsidisable unless it concerns external costs</t>
  </si>
  <si>
    <t>raw or help materials:</t>
  </si>
  <si>
    <t>100% (assumed to be consumed or worthless after the demo, depreciation period is 0.5 or 1 if demo lasts 6 months or 1 year)</t>
  </si>
  <si>
    <t>Budget calculation tool</t>
  </si>
  <si>
    <t>Will be filled in by RVO</t>
  </si>
  <si>
    <t>Other countries</t>
  </si>
  <si>
    <t>Budget per year</t>
  </si>
  <si>
    <t>NAME 1</t>
  </si>
  <si>
    <t>NAME 2</t>
  </si>
  <si>
    <t>NAME 3</t>
  </si>
  <si>
    <t>NAME 4</t>
  </si>
  <si>
    <t>NAME 5</t>
  </si>
  <si>
    <t>NAME 6</t>
  </si>
  <si>
    <t>NAME 7</t>
  </si>
  <si>
    <t>NAME 8</t>
  </si>
  <si>
    <t>NAME 9</t>
  </si>
  <si>
    <t>NAME 10</t>
  </si>
  <si>
    <t>(attach quotations)</t>
  </si>
  <si>
    <t>Select type of activity</t>
  </si>
  <si>
    <t>Applicant organisation 
+ subsidy rate</t>
  </si>
  <si>
    <t>Organisation participant A 
+ subsidy rate</t>
  </si>
  <si>
    <t>Organisation participant B 
+ subsidy rate</t>
  </si>
  <si>
    <t>Organisation participant C 
+ subsidy rate</t>
  </si>
  <si>
    <t>Organisation participant D 
+ subsidy rate</t>
  </si>
  <si>
    <t>Organisation participant E 
+ subsidy rate</t>
  </si>
  <si>
    <t>Organisation participant F 
+ subsidy rate</t>
  </si>
  <si>
    <t>Organisation participant G 
+ subsidy rate</t>
  </si>
  <si>
    <t>Organisation participant H 
+ subsidy rate</t>
  </si>
  <si>
    <t>Organisation participant I 
+ subsidy rate</t>
  </si>
  <si>
    <t>Attachment A: Time spent per activity Inception phase</t>
  </si>
  <si>
    <t>NAME 11</t>
  </si>
  <si>
    <t>NAME 12</t>
  </si>
  <si>
    <t>NAME 13</t>
  </si>
  <si>
    <t>NAME 14</t>
  </si>
  <si>
    <t>NAME 15</t>
  </si>
  <si>
    <t>NAME 16</t>
  </si>
  <si>
    <t>NAME 17</t>
  </si>
  <si>
    <t>NAME 18</t>
  </si>
  <si>
    <t>NAME 19</t>
  </si>
  <si>
    <t>NAME 20</t>
  </si>
  <si>
    <t>NAME 21</t>
  </si>
  <si>
    <t>NAME 22</t>
  </si>
  <si>
    <t>NAME 23</t>
  </si>
  <si>
    <t>NAME 24</t>
  </si>
  <si>
    <t>NAME 25</t>
  </si>
  <si>
    <t>Total days</t>
  </si>
  <si>
    <t>Expert name</t>
  </si>
  <si>
    <t>Tariff (EUR)</t>
  </si>
  <si>
    <t>ACTIVITIES IN HOME COUNTRY</t>
  </si>
  <si>
    <t>Activity 1: Project coordination &amp; management</t>
  </si>
  <si>
    <t>Activity 2: Studies</t>
  </si>
  <si>
    <t>Activity 3: Demonstration project</t>
  </si>
  <si>
    <t>Activity 4: Training/knowledge transfer</t>
  </si>
  <si>
    <t>Activity 5: Communication</t>
  </si>
  <si>
    <t xml:space="preserve"> </t>
  </si>
  <si>
    <t>subtotal (days in home country)</t>
  </si>
  <si>
    <t>ACTIVITIES IN TARGET COUNTRY</t>
  </si>
  <si>
    <t>subtotal (days in target country)</t>
  </si>
  <si>
    <t>TOTAL NUMBER OF DAYS</t>
  </si>
  <si>
    <t>Attachment B: Time spent per activity Year 1</t>
  </si>
  <si>
    <t>Attachment C: Time spent per activity Year 2</t>
  </si>
  <si>
    <t>Attachment D: Time spent per activity Year 3</t>
  </si>
  <si>
    <t>Attachment E: Time spent per activity Year 4</t>
  </si>
  <si>
    <t>Attachment F: Time spent per activity Total</t>
  </si>
  <si>
    <t>Number of days</t>
  </si>
  <si>
    <t>Costs (EUR)</t>
  </si>
  <si>
    <t>home country</t>
  </si>
  <si>
    <t>target country</t>
  </si>
  <si>
    <t>TOTAL</t>
  </si>
  <si>
    <t>Activity 1 : Project coordination &amp; management as a percentage of total costs:</t>
  </si>
  <si>
    <t>Annual turnover of applicant &amp; Key standards table</t>
  </si>
  <si>
    <t>Annual turnover of applicant</t>
  </si>
  <si>
    <t>Year</t>
  </si>
  <si>
    <t>Turnover (in €)</t>
  </si>
  <si>
    <t>Most recent financial year</t>
  </si>
  <si>
    <t>Most recent financial year -1</t>
  </si>
  <si>
    <t>Most recent financial year -2</t>
  </si>
  <si>
    <t>Average</t>
  </si>
  <si>
    <t>Financial year of the annual account</t>
  </si>
  <si>
    <t>A</t>
  </si>
  <si>
    <t>Total project budget (in €)</t>
  </si>
  <si>
    <t>B</t>
  </si>
  <si>
    <t>Project duration in months</t>
  </si>
  <si>
    <t>C</t>
  </si>
  <si>
    <t>Own contribution per partner (in €)</t>
  </si>
  <si>
    <t>D</t>
  </si>
  <si>
    <t>Equity (in €)*</t>
  </si>
  <si>
    <t>E</t>
  </si>
  <si>
    <t>Total assets (in €)*</t>
  </si>
  <si>
    <t>F</t>
  </si>
  <si>
    <t>Equity / Own contribution (D / C)</t>
  </si>
  <si>
    <t>G</t>
  </si>
  <si>
    <t>Solvency (D / E)</t>
  </si>
  <si>
    <t>H</t>
  </si>
  <si>
    <t>Current assets **</t>
  </si>
  <si>
    <t>I</t>
  </si>
  <si>
    <t>Current liabilities **</t>
  </si>
  <si>
    <t>J</t>
  </si>
  <si>
    <t>Current ratio (H / I)</t>
  </si>
  <si>
    <t>K</t>
  </si>
  <si>
    <t>Net working capital (H - I) (in €)*</t>
  </si>
  <si>
    <t>L</t>
  </si>
  <si>
    <t xml:space="preserve">Average profit after tax (in €)* </t>
  </si>
  <si>
    <t>M</t>
  </si>
  <si>
    <t>Financing ratio (K + ((B/12) x L)) / C*</t>
  </si>
  <si>
    <t>Explanation:</t>
  </si>
  <si>
    <t>Fill out all blue cells for all project partners!</t>
  </si>
  <si>
    <t>*) Use figures of the most recent annual accounts:</t>
  </si>
  <si>
    <t>- Equity = issued capital + reserves</t>
  </si>
  <si>
    <t>- Total assets = balance sheet total</t>
  </si>
  <si>
    <t>- Net working capital = current assets – current liabilities</t>
  </si>
  <si>
    <t>- Average profit after tax = check the profit and loss account of the last 2 or 3 years, and calculate the average profit after tax.</t>
  </si>
  <si>
    <t>**) The figures to be used for the current assets and current liabilities should be taken out of the balance sheet and need not be specified in the table above.</t>
  </si>
  <si>
    <t>The key standards are indicative. Even if a partner meets all standards, there may be other issues. Therefore, in addition to the annual report and the key</t>
  </si>
  <si>
    <t>standards table, RVO will have a broader look at the financial position of all partners, in terms of operational management, trends, future prospects, etc.</t>
  </si>
  <si>
    <t>Rationale:</t>
  </si>
  <si>
    <t>RVO uses the following key standards to assess each partner's financial position:</t>
  </si>
  <si>
    <t>Standard</t>
  </si>
  <si>
    <t>Explanation</t>
  </si>
  <si>
    <t>Equity / own contribution ≥ 0.40</t>
  </si>
  <si>
    <t>-</t>
  </si>
  <si>
    <t>Solvency ≥ 0.30</t>
  </si>
  <si>
    <t>Solvency = equity / total assets</t>
  </si>
  <si>
    <t>Current ratio ≥ 1.30</t>
  </si>
  <si>
    <t>Current ratio = current assets / current liabilities (indicator of the firm's liquidity)</t>
  </si>
  <si>
    <t>Financing ratio ≥ 1.20</t>
  </si>
  <si>
    <t>Financing ratio = (net working capital + ((project duration in months/12) x average profit)) / own contribution</t>
  </si>
  <si>
    <t>Payment schedule project</t>
  </si>
  <si>
    <t>Advance payment rate</t>
  </si>
  <si>
    <t>Total advance payment</t>
  </si>
  <si>
    <t xml:space="preserve">Payment schedule </t>
  </si>
  <si>
    <t>Subsidy per phase</t>
  </si>
  <si>
    <t>(Advance) Payment per phase</t>
  </si>
  <si>
    <t>Amount paid</t>
  </si>
  <si>
    <t>Date</t>
  </si>
  <si>
    <t>Total (advance) payment / Total subsidy</t>
  </si>
  <si>
    <t>Within 4 weeks after grant award letter</t>
  </si>
  <si>
    <t>Within 4 weeks after approval of the inception report</t>
  </si>
  <si>
    <t>Within 4 weeks after approval of the progress report Year 1</t>
  </si>
  <si>
    <t>Within 4 weeks after approval of the progress report Year 2</t>
  </si>
  <si>
    <t>Within 4 weeks after approval of the progress report Year 3</t>
  </si>
  <si>
    <t>Final settlement - Remaining amount (maximum)</t>
  </si>
  <si>
    <t>Within 4 weeks after approval of the final report (covering entire project period)</t>
  </si>
  <si>
    <t>Total payments</t>
  </si>
  <si>
    <t>Gegevensblad</t>
  </si>
  <si>
    <t>Select type of country from list</t>
  </si>
  <si>
    <t>Subsidy max</t>
  </si>
  <si>
    <t>Fragile states</t>
  </si>
  <si>
    <t>Type of organisation</t>
  </si>
  <si>
    <t>Company</t>
  </si>
  <si>
    <t>Trade organisation</t>
  </si>
  <si>
    <t>NGO</t>
  </si>
  <si>
    <t>Knowledge institute</t>
  </si>
  <si>
    <t>Penvoerder = Company</t>
  </si>
  <si>
    <t>Penvoerder = Trade organisation</t>
  </si>
  <si>
    <t>1 : Project coordination &amp; Management</t>
  </si>
  <si>
    <t>2: Studies</t>
  </si>
  <si>
    <t>3: Demonstration project</t>
  </si>
  <si>
    <t>4: Training/Knowledge transfer</t>
  </si>
  <si>
    <t>5: Communication</t>
  </si>
  <si>
    <t>module</t>
  </si>
  <si>
    <t>demonstration project</t>
  </si>
  <si>
    <t>feasibility study</t>
  </si>
  <si>
    <t>investment preparation study</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</si>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</sst>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0"/>
      <name val="Arial"/>
    </font>
    <font>
      <sz val="11"/>
      <color theme="1"/>
      <name val="Calibri"/>
      <family val="2"/>
      <scheme val="minor"/>
    </font>
    <font>
      <sz val="11"/>
      <color theme="1"/>
      <name val="Calibri"/>
      <family val="2"/>
      <scheme val="minor"/>
    </font>
    <font>
      <b/>
      <sz val="9"/>
      <name val="Verdana"/>
      <family val="2"/>
    </font>
    <font>
      <sz val="9"/>
      <name val="Verdana"/>
      <family val="2"/>
    </font>
    <font>
      <sz val="9"/>
      <color indexed="10"/>
      <name val="Verdana"/>
      <family val="2"/>
    </font>
    <font>
      <i/>
      <sz val="9"/>
      <name val="Verdana"/>
      <family val="2"/>
    </font>
    <font>
      <sz val="10"/>
      <name val="Arial"/>
      <family val="2"/>
    </font>
    <font>
      <b/>
      <sz val="10"/>
      <name val="Arial"/>
      <family val="2"/>
    </font>
    <font>
      <sz val="10"/>
      <name val="Arial"/>
      <family val="2"/>
    </font>
    <font>
      <sz val="9"/>
      <color rgb="FFFF0000"/>
      <name val="Verdana"/>
      <family val="2"/>
    </font>
    <font>
      <sz val="8"/>
      <name val="Arial"/>
      <family val="2"/>
    </font>
    <font>
      <b/>
      <sz val="9"/>
      <color rgb="FFFF0000"/>
      <name val="Verdana"/>
      <family val="2"/>
    </font>
    <font>
      <b/>
      <sz val="9"/>
      <color theme="0"/>
      <name val="Verdana"/>
      <family val="2"/>
    </font>
    <font>
      <b/>
      <sz val="12"/>
      <name val="Arial"/>
      <family val="2"/>
    </font>
    <font>
      <sz val="12"/>
      <name val="Arial"/>
      <family val="2"/>
    </font>
    <font>
      <sz val="22"/>
      <name val="Verdana"/>
      <family val="2"/>
    </font>
    <font>
      <b/>
      <sz val="10"/>
      <name val="Verdana"/>
      <family val="2"/>
    </font>
    <font>
      <sz val="10"/>
      <name val="Verdana"/>
      <family val="2"/>
    </font>
    <font>
      <sz val="10"/>
      <color rgb="FFFF0000"/>
      <name val="Verdana"/>
      <family val="2"/>
    </font>
    <font>
      <b/>
      <i/>
      <sz val="10"/>
      <name val="Arial"/>
      <family val="2"/>
    </font>
    <font>
      <b/>
      <sz val="10"/>
      <color theme="0"/>
      <name val="Arial"/>
      <family val="2"/>
    </font>
    <font>
      <b/>
      <i/>
      <sz val="10"/>
      <color rgb="FFFF0000"/>
      <name val="Arial"/>
      <family val="2"/>
    </font>
    <font>
      <b/>
      <sz val="9"/>
      <color indexed="81"/>
      <name val="Tahoma"/>
      <family val="2"/>
    </font>
    <font>
      <sz val="8"/>
      <name val="Arial"/>
      <family val="2"/>
    </font>
    <font>
      <sz val="9"/>
      <color theme="0"/>
      <name val="Verdana"/>
      <family val="2"/>
    </font>
    <font>
      <sz val="9"/>
      <name val="Calibri"/>
      <family val="2"/>
    </font>
    <font>
      <b/>
      <sz val="9"/>
      <color rgb="FF000000"/>
      <name val="Tahoma"/>
      <family val="2"/>
    </font>
    <font>
      <b/>
      <sz val="22"/>
      <color rgb="FF007BC7"/>
      <name val="RijksoverheidSansHeadingTT"/>
    </font>
    <font>
      <sz val="9"/>
      <name val="Verdana"/>
    </font>
    <font>
      <b/>
      <sz val="9"/>
      <name val="Verdana"/>
    </font>
    <font>
      <b/>
      <sz val="9"/>
      <color rgb="FFED0000"/>
      <name val="Verdana"/>
      <family val="2"/>
    </font>
  </fonts>
  <fills count="1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3B"/>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rgb="FF8FCAE7"/>
        <bgColor indexed="64"/>
      </patternFill>
    </fill>
    <fill>
      <patternFill patternType="solid">
        <fgColor rgb="FFFFFF99"/>
        <bgColor indexed="64"/>
      </patternFill>
    </fill>
    <fill>
      <patternFill patternType="solid">
        <fgColor theme="1" tint="0.34998626667073579"/>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0" fontId="2" fillId="0" borderId="0"/>
    <xf numFmtId="0" fontId="7" fillId="0" borderId="0"/>
    <xf numFmtId="0" fontId="1" fillId="0" borderId="0"/>
    <xf numFmtId="9" fontId="9" fillId="0" borderId="0" applyFont="0" applyFill="0" applyBorder="0" applyAlignment="0" applyProtection="0"/>
    <xf numFmtId="9" fontId="7" fillId="0" borderId="0" applyFont="0" applyFill="0" applyBorder="0" applyAlignment="0" applyProtection="0"/>
  </cellStyleXfs>
  <cellXfs count="388">
    <xf numFmtId="0" fontId="0" fillId="0" borderId="0" xfId="0"/>
    <xf numFmtId="0" fontId="4" fillId="0" borderId="9" xfId="0" applyFont="1" applyBorder="1"/>
    <xf numFmtId="0" fontId="3" fillId="3" borderId="9" xfId="0" applyFont="1" applyFill="1" applyBorder="1"/>
    <xf numFmtId="0" fontId="3" fillId="4" borderId="9" xfId="0" applyFont="1" applyFill="1" applyBorder="1"/>
    <xf numFmtId="0" fontId="8" fillId="0" borderId="0" xfId="2" applyFont="1"/>
    <xf numFmtId="0" fontId="7" fillId="0" borderId="0" xfId="2"/>
    <xf numFmtId="0" fontId="4" fillId="0" borderId="0" xfId="2" applyFont="1"/>
    <xf numFmtId="4" fontId="4" fillId="0" borderId="0" xfId="2" applyNumberFormat="1" applyFont="1"/>
    <xf numFmtId="3" fontId="4" fillId="0" borderId="0" xfId="2" applyNumberFormat="1" applyFont="1" applyAlignment="1">
      <alignment horizontal="right"/>
    </xf>
    <xf numFmtId="3" fontId="4" fillId="0" borderId="0" xfId="2" applyNumberFormat="1" applyFont="1"/>
    <xf numFmtId="3" fontId="4" fillId="0" borderId="0" xfId="2" applyNumberFormat="1" applyFont="1" applyProtection="1">
      <protection locked="0"/>
    </xf>
    <xf numFmtId="0" fontId="4" fillId="0" borderId="0" xfId="2" applyFont="1" applyProtection="1">
      <protection locked="0"/>
    </xf>
    <xf numFmtId="0" fontId="3" fillId="0" borderId="0" xfId="2" applyFont="1"/>
    <xf numFmtId="0" fontId="3" fillId="0" borderId="0" xfId="2" applyFont="1" applyProtection="1">
      <protection locked="0"/>
    </xf>
    <xf numFmtId="9" fontId="7" fillId="0" borderId="0" xfId="4" applyFont="1"/>
    <xf numFmtId="0" fontId="4" fillId="0" borderId="9" xfId="0" applyFont="1" applyBorder="1" applyAlignment="1">
      <alignment horizontal="center"/>
    </xf>
    <xf numFmtId="0" fontId="3" fillId="3" borderId="9" xfId="0" applyFont="1" applyFill="1" applyBorder="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center"/>
    </xf>
    <xf numFmtId="0" fontId="3" fillId="0" borderId="0" xfId="0" applyFont="1"/>
    <xf numFmtId="0" fontId="3" fillId="0" borderId="9" xfId="0" applyFont="1" applyBorder="1"/>
    <xf numFmtId="0" fontId="3" fillId="0" borderId="9" xfId="0" applyFont="1" applyBorder="1" applyAlignment="1">
      <alignment horizontal="center"/>
    </xf>
    <xf numFmtId="0" fontId="3" fillId="8" borderId="9" xfId="0" applyFont="1" applyFill="1" applyBorder="1"/>
    <xf numFmtId="0" fontId="3" fillId="8" borderId="9" xfId="0" applyFont="1" applyFill="1" applyBorder="1" applyAlignment="1">
      <alignment horizontal="center"/>
    </xf>
    <xf numFmtId="0" fontId="3" fillId="0" borderId="0" xfId="0" applyFont="1" applyAlignment="1">
      <alignment horizontal="left"/>
    </xf>
    <xf numFmtId="0" fontId="3" fillId="10" borderId="9" xfId="0" applyFont="1" applyFill="1" applyBorder="1"/>
    <xf numFmtId="0" fontId="3" fillId="10" borderId="9" xfId="0" applyFont="1" applyFill="1" applyBorder="1" applyAlignment="1">
      <alignment horizontal="center"/>
    </xf>
    <xf numFmtId="0" fontId="12" fillId="0" borderId="9" xfId="0" applyFont="1" applyBorder="1" applyAlignment="1">
      <alignment horizontal="left"/>
    </xf>
    <xf numFmtId="0" fontId="3" fillId="6" borderId="11" xfId="0" applyFont="1" applyFill="1" applyBorder="1"/>
    <xf numFmtId="1" fontId="4" fillId="9" borderId="10" xfId="2" applyNumberFormat="1" applyFont="1" applyFill="1" applyBorder="1" applyProtection="1">
      <protection locked="0"/>
    </xf>
    <xf numFmtId="3" fontId="3" fillId="9" borderId="13" xfId="2" applyNumberFormat="1" applyFont="1" applyFill="1" applyBorder="1" applyProtection="1">
      <protection locked="0"/>
    </xf>
    <xf numFmtId="3" fontId="3" fillId="9" borderId="18" xfId="2" applyNumberFormat="1" applyFont="1" applyFill="1" applyBorder="1" applyProtection="1">
      <protection locked="0"/>
    </xf>
    <xf numFmtId="3" fontId="3" fillId="9" borderId="17" xfId="2" applyNumberFormat="1" applyFont="1" applyFill="1" applyBorder="1" applyProtection="1">
      <protection locked="0"/>
    </xf>
    <xf numFmtId="3" fontId="3" fillId="9" borderId="19" xfId="2" applyNumberFormat="1" applyFont="1" applyFill="1" applyBorder="1" applyProtection="1">
      <protection locked="0"/>
    </xf>
    <xf numFmtId="3" fontId="4" fillId="9" borderId="11" xfId="2" applyNumberFormat="1" applyFont="1" applyFill="1" applyBorder="1" applyProtection="1">
      <protection locked="0"/>
    </xf>
    <xf numFmtId="3" fontId="4" fillId="9" borderId="9" xfId="2" applyNumberFormat="1" applyFont="1" applyFill="1" applyBorder="1" applyProtection="1">
      <protection locked="0"/>
    </xf>
    <xf numFmtId="3" fontId="4" fillId="9" borderId="9" xfId="2" applyNumberFormat="1" applyFont="1" applyFill="1" applyBorder="1" applyAlignment="1" applyProtection="1">
      <alignment horizontal="right"/>
      <protection locked="0"/>
    </xf>
    <xf numFmtId="0" fontId="4" fillId="9" borderId="9" xfId="2" applyFont="1" applyFill="1" applyBorder="1" applyProtection="1">
      <protection locked="0"/>
    </xf>
    <xf numFmtId="3" fontId="4" fillId="9" borderId="4" xfId="2" applyNumberFormat="1" applyFont="1" applyFill="1" applyBorder="1" applyProtection="1">
      <protection locked="0"/>
    </xf>
    <xf numFmtId="0" fontId="3" fillId="6" borderId="11" xfId="0" applyFont="1" applyFill="1" applyBorder="1" applyAlignment="1">
      <alignment horizontal="center"/>
    </xf>
    <xf numFmtId="0" fontId="4" fillId="9" borderId="4" xfId="2" quotePrefix="1" applyFont="1" applyFill="1" applyBorder="1" applyAlignment="1" applyProtection="1">
      <alignment horizontal="left"/>
      <protection locked="0"/>
    </xf>
    <xf numFmtId="0" fontId="4" fillId="9" borderId="12" xfId="2" quotePrefix="1" applyFont="1" applyFill="1" applyBorder="1" applyAlignment="1" applyProtection="1">
      <alignment horizontal="left"/>
      <protection locked="0"/>
    </xf>
    <xf numFmtId="0" fontId="4" fillId="9" borderId="4" xfId="2" applyFont="1" applyFill="1" applyBorder="1" applyAlignment="1" applyProtection="1">
      <alignment horizontal="left"/>
      <protection locked="0"/>
    </xf>
    <xf numFmtId="0" fontId="7" fillId="9" borderId="5" xfId="2" applyFill="1" applyBorder="1" applyProtection="1">
      <protection locked="0"/>
    </xf>
    <xf numFmtId="0" fontId="4" fillId="9" borderId="12" xfId="2" applyFont="1" applyFill="1" applyBorder="1" applyAlignment="1" applyProtection="1">
      <alignment horizontal="left"/>
      <protection locked="0"/>
    </xf>
    <xf numFmtId="0" fontId="4" fillId="9" borderId="5" xfId="2" applyFont="1" applyFill="1" applyBorder="1" applyAlignment="1" applyProtection="1">
      <alignment horizontal="left"/>
      <protection locked="0"/>
    </xf>
    <xf numFmtId="0" fontId="4" fillId="9" borderId="4" xfId="2" applyFont="1" applyFill="1" applyBorder="1" applyProtection="1">
      <protection locked="0"/>
    </xf>
    <xf numFmtId="0" fontId="4" fillId="9" borderId="12" xfId="2" applyFont="1" applyFill="1" applyBorder="1" applyProtection="1">
      <protection locked="0"/>
    </xf>
    <xf numFmtId="0" fontId="4" fillId="9" borderId="5" xfId="2" applyFont="1" applyFill="1" applyBorder="1" applyProtection="1">
      <protection locked="0"/>
    </xf>
    <xf numFmtId="0" fontId="4" fillId="0" borderId="4" xfId="2" applyFont="1" applyBorder="1" applyAlignment="1">
      <alignment horizontal="right"/>
    </xf>
    <xf numFmtId="0" fontId="0" fillId="5" borderId="12" xfId="0" applyFill="1" applyBorder="1"/>
    <xf numFmtId="0" fontId="0" fillId="5" borderId="5" xfId="0" applyFill="1" applyBorder="1"/>
    <xf numFmtId="14" fontId="4" fillId="9" borderId="4" xfId="2" applyNumberFormat="1" applyFont="1" applyFill="1" applyBorder="1" applyAlignment="1" applyProtection="1">
      <alignment horizontal="left"/>
      <protection locked="0"/>
    </xf>
    <xf numFmtId="0" fontId="4" fillId="9" borderId="2" xfId="2" applyFont="1" applyFill="1" applyBorder="1" applyAlignment="1" applyProtection="1">
      <alignment horizontal="left"/>
      <protection locked="0"/>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indent="2"/>
    </xf>
    <xf numFmtId="0" fontId="3" fillId="0" borderId="0" xfId="0" applyFont="1" applyAlignment="1">
      <alignment vertical="top"/>
    </xf>
    <xf numFmtId="0" fontId="4" fillId="0" borderId="0" xfId="0" applyFont="1" applyAlignment="1">
      <alignment horizontal="left" wrapText="1"/>
    </xf>
    <xf numFmtId="0" fontId="16" fillId="0" borderId="0" xfId="0" applyFont="1" applyAlignment="1">
      <alignment horizontal="left"/>
    </xf>
    <xf numFmtId="0" fontId="0" fillId="0" borderId="20" xfId="0" applyBorder="1"/>
    <xf numFmtId="0" fontId="0" fillId="0" borderId="21" xfId="0" applyBorder="1"/>
    <xf numFmtId="0" fontId="0" fillId="0" borderId="22" xfId="0" applyBorder="1"/>
    <xf numFmtId="0" fontId="8" fillId="0" borderId="23" xfId="0" applyFont="1" applyBorder="1"/>
    <xf numFmtId="0" fontId="8" fillId="0" borderId="24" xfId="0" applyFont="1" applyBorder="1"/>
    <xf numFmtId="0" fontId="7" fillId="0" borderId="24" xfId="0" applyFont="1" applyBorder="1"/>
    <xf numFmtId="0" fontId="0" fillId="0" borderId="25" xfId="0" applyBorder="1"/>
    <xf numFmtId="0" fontId="7" fillId="0" borderId="23" xfId="0" applyFont="1" applyBorder="1"/>
    <xf numFmtId="0" fontId="0" fillId="0" borderId="23" xfId="0" applyBorder="1"/>
    <xf numFmtId="9" fontId="7" fillId="0" borderId="24" xfId="4" applyFont="1" applyBorder="1"/>
    <xf numFmtId="0" fontId="4" fillId="0" borderId="24" xfId="2" applyFont="1" applyBorder="1" applyProtection="1">
      <protection locked="0"/>
    </xf>
    <xf numFmtId="0" fontId="0" fillId="0" borderId="24" xfId="0" applyBorder="1"/>
    <xf numFmtId="3" fontId="4" fillId="0" borderId="24" xfId="2" applyNumberFormat="1" applyFont="1" applyBorder="1" applyProtection="1">
      <protection locked="0"/>
    </xf>
    <xf numFmtId="0" fontId="0" fillId="0" borderId="26" xfId="0" applyBorder="1"/>
    <xf numFmtId="0" fontId="0" fillId="0" borderId="27" xfId="0" applyBorder="1"/>
    <xf numFmtId="0" fontId="0" fillId="0" borderId="28" xfId="0" applyBorder="1"/>
    <xf numFmtId="0" fontId="8" fillId="0" borderId="23" xfId="0" applyFont="1" applyBorder="1" applyAlignment="1">
      <alignment vertical="top"/>
    </xf>
    <xf numFmtId="0" fontId="8" fillId="0" borderId="24" xfId="0" applyFont="1" applyBorder="1" applyAlignment="1">
      <alignment vertical="top"/>
    </xf>
    <xf numFmtId="0" fontId="7" fillId="0" borderId="24" xfId="0" applyFont="1" applyBorder="1" applyAlignment="1">
      <alignment vertical="top"/>
    </xf>
    <xf numFmtId="0" fontId="0" fillId="0" borderId="25" xfId="0" applyBorder="1" applyAlignment="1">
      <alignment vertical="top"/>
    </xf>
    <xf numFmtId="0" fontId="4" fillId="0" borderId="4" xfId="2" applyFont="1" applyBorder="1"/>
    <xf numFmtId="3" fontId="3" fillId="2" borderId="1" xfId="2" applyNumberFormat="1" applyFont="1" applyFill="1" applyBorder="1" applyAlignment="1">
      <alignment horizontal="left" vertical="top"/>
    </xf>
    <xf numFmtId="0" fontId="4" fillId="0" borderId="3" xfId="2" applyFont="1" applyBorder="1"/>
    <xf numFmtId="3" fontId="3" fillId="2" borderId="0" xfId="2" applyNumberFormat="1" applyFont="1" applyFill="1" applyAlignment="1">
      <alignment horizontal="left" vertical="top" wrapText="1" shrinkToFit="1"/>
    </xf>
    <xf numFmtId="3" fontId="3" fillId="2" borderId="16" xfId="2" applyNumberFormat="1" applyFont="1" applyFill="1" applyBorder="1" applyAlignment="1">
      <alignment horizontal="left" vertical="top" wrapText="1" shrinkToFit="1"/>
    </xf>
    <xf numFmtId="3" fontId="4" fillId="0" borderId="14" xfId="2" applyNumberFormat="1" applyFont="1" applyBorder="1"/>
    <xf numFmtId="0" fontId="4" fillId="0" borderId="0" xfId="2" applyFont="1" applyAlignment="1">
      <alignment horizontal="center"/>
    </xf>
    <xf numFmtId="4" fontId="4" fillId="0" borderId="0" xfId="2" applyNumberFormat="1" applyFont="1" applyAlignment="1">
      <alignment horizontal="center"/>
    </xf>
    <xf numFmtId="0" fontId="4" fillId="0" borderId="0" xfId="2" quotePrefix="1" applyFont="1" applyAlignment="1">
      <alignment horizontal="left"/>
    </xf>
    <xf numFmtId="0" fontId="4" fillId="0" borderId="1" xfId="2" quotePrefix="1" applyFont="1" applyBorder="1" applyAlignment="1">
      <alignment horizontal="center"/>
    </xf>
    <xf numFmtId="0" fontId="4" fillId="0" borderId="1" xfId="2" applyFont="1" applyBorder="1" applyAlignment="1">
      <alignment horizontal="center"/>
    </xf>
    <xf numFmtId="4" fontId="4" fillId="0" borderId="1" xfId="2" applyNumberFormat="1" applyFont="1" applyBorder="1" applyAlignment="1">
      <alignment horizontal="center"/>
    </xf>
    <xf numFmtId="4" fontId="4" fillId="0" borderId="1" xfId="2" quotePrefix="1" applyNumberFormat="1" applyFont="1" applyBorder="1" applyAlignment="1">
      <alignment horizontal="center"/>
    </xf>
    <xf numFmtId="3" fontId="4" fillId="0" borderId="1" xfId="2" quotePrefix="1" applyNumberFormat="1" applyFont="1" applyBorder="1" applyAlignment="1">
      <alignment horizontal="right"/>
    </xf>
    <xf numFmtId="3" fontId="4" fillId="0" borderId="0" xfId="2" quotePrefix="1" applyNumberFormat="1" applyFont="1" applyAlignment="1">
      <alignment horizontal="right"/>
    </xf>
    <xf numFmtId="0" fontId="4" fillId="0" borderId="9" xfId="2" applyFont="1" applyBorder="1" applyAlignment="1">
      <alignment horizontal="left"/>
    </xf>
    <xf numFmtId="0" fontId="4" fillId="0" borderId="4" xfId="2" applyFont="1" applyBorder="1" applyAlignment="1">
      <alignment horizontal="left"/>
    </xf>
    <xf numFmtId="0" fontId="7" fillId="0" borderId="5" xfId="2" applyBorder="1"/>
    <xf numFmtId="1" fontId="4" fillId="0" borderId="9" xfId="2" applyNumberFormat="1" applyFont="1" applyBorder="1"/>
    <xf numFmtId="0" fontId="4" fillId="0" borderId="9" xfId="2" applyFont="1" applyBorder="1"/>
    <xf numFmtId="3" fontId="4" fillId="0" borderId="9" xfId="2" applyNumberFormat="1" applyFont="1" applyBorder="1" applyAlignment="1">
      <alignment horizontal="right"/>
    </xf>
    <xf numFmtId="0" fontId="4" fillId="0" borderId="0" xfId="2" applyFont="1" applyAlignment="1">
      <alignment horizontal="left"/>
    </xf>
    <xf numFmtId="1" fontId="4" fillId="0" borderId="0" xfId="2" applyNumberFormat="1" applyFont="1"/>
    <xf numFmtId="0" fontId="4" fillId="0" borderId="1" xfId="2" applyFont="1" applyBorder="1"/>
    <xf numFmtId="3" fontId="4" fillId="0" borderId="1" xfId="2" applyNumberFormat="1" applyFont="1" applyBorder="1" applyAlignment="1">
      <alignment horizontal="right"/>
    </xf>
    <xf numFmtId="3" fontId="4" fillId="2" borderId="0" xfId="2" applyNumberFormat="1" applyFont="1" applyFill="1"/>
    <xf numFmtId="0" fontId="4" fillId="0" borderId="0" xfId="2" quotePrefix="1" applyFont="1" applyAlignment="1">
      <alignment horizontal="right"/>
    </xf>
    <xf numFmtId="3" fontId="4" fillId="2" borderId="9" xfId="2" applyNumberFormat="1" applyFont="1" applyFill="1" applyBorder="1" applyAlignment="1">
      <alignment horizontal="right"/>
    </xf>
    <xf numFmtId="3" fontId="4" fillId="0" borderId="9" xfId="2" applyNumberFormat="1" applyFont="1" applyBorder="1"/>
    <xf numFmtId="0" fontId="10" fillId="0" borderId="0" xfId="2" applyFont="1"/>
    <xf numFmtId="0" fontId="4" fillId="0" borderId="0" xfId="0" quotePrefix="1" applyFont="1" applyAlignment="1">
      <alignment horizontal="left"/>
    </xf>
    <xf numFmtId="1" fontId="4" fillId="0" borderId="1" xfId="2" quotePrefix="1" applyNumberFormat="1" applyFont="1" applyBorder="1" applyAlignment="1">
      <alignment horizontal="center"/>
    </xf>
    <xf numFmtId="3" fontId="4" fillId="2" borderId="1" xfId="2" applyNumberFormat="1" applyFont="1" applyFill="1" applyBorder="1"/>
    <xf numFmtId="0" fontId="10" fillId="0" borderId="1" xfId="2" applyFont="1" applyBorder="1"/>
    <xf numFmtId="4" fontId="4" fillId="0" borderId="1" xfId="2" applyNumberFormat="1" applyFont="1" applyBorder="1"/>
    <xf numFmtId="0" fontId="4" fillId="0" borderId="1" xfId="0" applyFont="1" applyBorder="1" applyAlignment="1">
      <alignment horizontal="center"/>
    </xf>
    <xf numFmtId="4" fontId="4" fillId="0" borderId="9" xfId="2" applyNumberFormat="1" applyFont="1" applyBorder="1"/>
    <xf numFmtId="0" fontId="4" fillId="0" borderId="0" xfId="2" applyFont="1" applyAlignment="1">
      <alignment horizontal="right"/>
    </xf>
    <xf numFmtId="0" fontId="10" fillId="0" borderId="1" xfId="2" applyFont="1" applyBorder="1" applyAlignment="1">
      <alignment horizontal="left"/>
    </xf>
    <xf numFmtId="0" fontId="4" fillId="0" borderId="1" xfId="2" applyFont="1" applyBorder="1" applyAlignment="1">
      <alignment horizontal="left"/>
    </xf>
    <xf numFmtId="3" fontId="4" fillId="0" borderId="15" xfId="2" applyNumberFormat="1" applyFont="1" applyBorder="1" applyAlignment="1">
      <alignment horizontal="right"/>
    </xf>
    <xf numFmtId="3" fontId="4" fillId="2" borderId="15" xfId="2" applyNumberFormat="1" applyFont="1" applyFill="1" applyBorder="1" applyAlignment="1">
      <alignment horizontal="right"/>
    </xf>
    <xf numFmtId="3" fontId="4" fillId="0" borderId="15" xfId="2" applyNumberFormat="1" applyFont="1" applyBorder="1"/>
    <xf numFmtId="3" fontId="3" fillId="7" borderId="14" xfId="2" applyNumberFormat="1" applyFont="1" applyFill="1" applyBorder="1"/>
    <xf numFmtId="3" fontId="4" fillId="2" borderId="11" xfId="2" applyNumberFormat="1" applyFont="1" applyFill="1" applyBorder="1"/>
    <xf numFmtId="9" fontId="4" fillId="0" borderId="0" xfId="2" applyNumberFormat="1" applyFont="1" applyAlignment="1">
      <alignment horizontal="right"/>
    </xf>
    <xf numFmtId="3" fontId="3" fillId="0" borderId="0" xfId="2" applyNumberFormat="1" applyFont="1"/>
    <xf numFmtId="3" fontId="12" fillId="0" borderId="0" xfId="2" applyNumberFormat="1" applyFont="1"/>
    <xf numFmtId="1" fontId="4" fillId="0" borderId="0" xfId="2" applyNumberFormat="1" applyFont="1" applyAlignment="1">
      <alignment horizontal="right"/>
    </xf>
    <xf numFmtId="0" fontId="6" fillId="0" borderId="0" xfId="2" applyFont="1"/>
    <xf numFmtId="0" fontId="12" fillId="0" borderId="0" xfId="0" applyFont="1"/>
    <xf numFmtId="4" fontId="4" fillId="0" borderId="0" xfId="0" applyNumberFormat="1" applyFont="1"/>
    <xf numFmtId="3" fontId="4" fillId="0" borderId="0" xfId="0" applyNumberFormat="1" applyFont="1" applyAlignment="1">
      <alignment horizontal="right"/>
    </xf>
    <xf numFmtId="3" fontId="4" fillId="0" borderId="0" xfId="0" applyNumberFormat="1" applyFont="1"/>
    <xf numFmtId="0" fontId="5" fillId="0" borderId="0" xfId="0" applyFont="1"/>
    <xf numFmtId="3" fontId="4" fillId="0" borderId="0" xfId="0" applyNumberFormat="1" applyFont="1" applyAlignment="1">
      <alignment horizontal="left"/>
    </xf>
    <xf numFmtId="3" fontId="4" fillId="0" borderId="1" xfId="0" applyNumberFormat="1" applyFont="1" applyBorder="1" applyAlignment="1">
      <alignment horizontal="left"/>
    </xf>
    <xf numFmtId="0" fontId="4" fillId="0" borderId="0" xfId="0" applyFont="1" applyAlignment="1">
      <alignment horizontal="center" vertical="center"/>
    </xf>
    <xf numFmtId="2" fontId="4" fillId="0" borderId="0" xfId="0" applyNumberFormat="1" applyFont="1" applyAlignment="1">
      <alignment horizontal="center" vertical="center"/>
    </xf>
    <xf numFmtId="0" fontId="0" fillId="0" borderId="0" xfId="0" applyAlignment="1">
      <alignment vertical="top"/>
    </xf>
    <xf numFmtId="0" fontId="0" fillId="9" borderId="8" xfId="0" applyFill="1" applyBorder="1" applyAlignment="1" applyProtection="1">
      <alignment horizontal="left"/>
      <protection locked="0"/>
    </xf>
    <xf numFmtId="0" fontId="0" fillId="9" borderId="6" xfId="0" applyFill="1" applyBorder="1" applyAlignment="1" applyProtection="1">
      <alignment horizontal="left"/>
      <protection locked="0"/>
    </xf>
    <xf numFmtId="0" fontId="0" fillId="9" borderId="12" xfId="0" applyFill="1" applyBorder="1" applyAlignment="1" applyProtection="1">
      <alignment horizontal="left"/>
      <protection locked="0"/>
    </xf>
    <xf numFmtId="0" fontId="0" fillId="9" borderId="5" xfId="0" applyFill="1" applyBorder="1" applyAlignment="1" applyProtection="1">
      <alignment horizontal="left"/>
      <protection locked="0"/>
    </xf>
    <xf numFmtId="14" fontId="0" fillId="9" borderId="12" xfId="0" applyNumberFormat="1" applyFill="1" applyBorder="1" applyAlignment="1" applyProtection="1">
      <alignment horizontal="left"/>
      <protection locked="0"/>
    </xf>
    <xf numFmtId="14" fontId="0" fillId="9" borderId="5" xfId="0" applyNumberFormat="1" applyFill="1" applyBorder="1" applyAlignment="1" applyProtection="1">
      <alignment horizontal="left"/>
      <protection locked="0"/>
    </xf>
    <xf numFmtId="0" fontId="14" fillId="0" borderId="0" xfId="0" applyFont="1"/>
    <xf numFmtId="0" fontId="15" fillId="0" borderId="0" xfId="0" applyFont="1"/>
    <xf numFmtId="0" fontId="4" fillId="5" borderId="4" xfId="2" applyFont="1" applyFill="1" applyBorder="1"/>
    <xf numFmtId="0" fontId="4" fillId="0" borderId="9" xfId="2"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4" fillId="9" borderId="9" xfId="0" applyFont="1" applyFill="1" applyBorder="1" applyAlignment="1" applyProtection="1">
      <alignment horizontal="center"/>
      <protection locked="0"/>
    </xf>
    <xf numFmtId="0" fontId="3" fillId="9" borderId="9" xfId="0" applyFont="1" applyFill="1" applyBorder="1" applyAlignment="1" applyProtection="1">
      <alignment horizontal="center"/>
      <protection locked="0"/>
    </xf>
    <xf numFmtId="0" fontId="4" fillId="9" borderId="9" xfId="0" applyFont="1" applyFill="1" applyBorder="1" applyProtection="1">
      <protection locked="0"/>
    </xf>
    <xf numFmtId="1" fontId="4" fillId="0" borderId="10" xfId="2" applyNumberFormat="1" applyFont="1" applyBorder="1"/>
    <xf numFmtId="1" fontId="3" fillId="0" borderId="10" xfId="2" applyNumberFormat="1" applyFont="1" applyBorder="1"/>
    <xf numFmtId="0" fontId="4" fillId="4" borderId="9" xfId="0" applyFont="1" applyFill="1" applyBorder="1"/>
    <xf numFmtId="0" fontId="4" fillId="0" borderId="4" xfId="0" applyFont="1" applyBorder="1" applyAlignment="1">
      <alignment horizontal="center"/>
    </xf>
    <xf numFmtId="0" fontId="4" fillId="0" borderId="12" xfId="0" applyFont="1" applyBorder="1" applyAlignment="1">
      <alignment horizontal="center"/>
    </xf>
    <xf numFmtId="0" fontId="4" fillId="0" borderId="12" xfId="0" applyFont="1" applyBorder="1"/>
    <xf numFmtId="0" fontId="3" fillId="0" borderId="12" xfId="0" applyFont="1" applyBorder="1" applyAlignment="1">
      <alignment horizontal="right"/>
    </xf>
    <xf numFmtId="164" fontId="3" fillId="0" borderId="14" xfId="4" applyNumberFormat="1" applyFont="1" applyBorder="1" applyAlignment="1" applyProtection="1">
      <alignment horizontal="center"/>
    </xf>
    <xf numFmtId="0" fontId="13" fillId="0" borderId="0" xfId="0" applyFont="1"/>
    <xf numFmtId="0" fontId="13" fillId="0" borderId="0" xfId="0" applyFont="1" applyAlignment="1">
      <alignment horizontal="right"/>
    </xf>
    <xf numFmtId="0" fontId="4" fillId="0" borderId="5" xfId="2" applyFont="1" applyBorder="1"/>
    <xf numFmtId="4" fontId="4" fillId="0" borderId="0" xfId="2" quotePrefix="1" applyNumberFormat="1" applyFont="1" applyAlignment="1">
      <alignment horizontal="center"/>
    </xf>
    <xf numFmtId="3" fontId="17" fillId="2" borderId="0" xfId="2" applyNumberFormat="1" applyFont="1" applyFill="1"/>
    <xf numFmtId="3" fontId="18" fillId="2" borderId="0" xfId="2" applyNumberFormat="1" applyFont="1" applyFill="1"/>
    <xf numFmtId="3" fontId="17" fillId="2" borderId="9" xfId="2" applyNumberFormat="1" applyFont="1" applyFill="1" applyBorder="1"/>
    <xf numFmtId="0" fontId="17" fillId="0" borderId="0" xfId="2" applyFont="1"/>
    <xf numFmtId="3" fontId="17" fillId="9" borderId="9" xfId="2" applyNumberFormat="1" applyFont="1" applyFill="1" applyBorder="1" applyAlignment="1" applyProtection="1">
      <alignment horizontal="right"/>
      <protection locked="0"/>
    </xf>
    <xf numFmtId="3" fontId="17" fillId="0" borderId="9" xfId="2" applyNumberFormat="1" applyFont="1" applyBorder="1"/>
    <xf numFmtId="0" fontId="19" fillId="0" borderId="0" xfId="2" applyFont="1"/>
    <xf numFmtId="0" fontId="17" fillId="0" borderId="0" xfId="2" applyFont="1" applyProtection="1">
      <protection locked="0"/>
    </xf>
    <xf numFmtId="0" fontId="4" fillId="0" borderId="0" xfId="0" quotePrefix="1" applyFont="1" applyAlignment="1">
      <alignment horizontal="left" vertical="center" indent="2"/>
    </xf>
    <xf numFmtId="0" fontId="4" fillId="11" borderId="0" xfId="0" applyFont="1" applyFill="1" applyAlignment="1">
      <alignment horizontal="left" vertical="center" indent="2"/>
    </xf>
    <xf numFmtId="0" fontId="4" fillId="12" borderId="2" xfId="2" applyFont="1" applyFill="1" applyBorder="1" applyAlignment="1" applyProtection="1">
      <alignment horizontal="left"/>
      <protection locked="0"/>
    </xf>
    <xf numFmtId="0" fontId="0" fillId="12" borderId="8" xfId="0" applyFill="1" applyBorder="1" applyAlignment="1" applyProtection="1">
      <alignment horizontal="left"/>
      <protection locked="0"/>
    </xf>
    <xf numFmtId="0" fontId="0" fillId="12" borderId="6" xfId="0" applyFill="1" applyBorder="1" applyAlignment="1" applyProtection="1">
      <alignment horizontal="left"/>
      <protection locked="0"/>
    </xf>
    <xf numFmtId="0" fontId="0" fillId="12" borderId="12" xfId="0" applyFill="1" applyBorder="1" applyAlignment="1" applyProtection="1">
      <alignment horizontal="left"/>
      <protection locked="0"/>
    </xf>
    <xf numFmtId="0" fontId="0" fillId="12" borderId="5" xfId="0" applyFill="1" applyBorder="1" applyAlignment="1" applyProtection="1">
      <alignment horizontal="left"/>
      <protection locked="0"/>
    </xf>
    <xf numFmtId="14" fontId="4" fillId="12" borderId="2" xfId="2" applyNumberFormat="1" applyFont="1" applyFill="1" applyBorder="1" applyAlignment="1" applyProtection="1">
      <alignment horizontal="left"/>
      <protection locked="0"/>
    </xf>
    <xf numFmtId="14" fontId="0" fillId="12" borderId="12" xfId="0" applyNumberFormat="1" applyFill="1" applyBorder="1" applyAlignment="1" applyProtection="1">
      <alignment horizontal="left"/>
      <protection locked="0"/>
    </xf>
    <xf numFmtId="14" fontId="0" fillId="12" borderId="5" xfId="0" applyNumberFormat="1" applyFill="1" applyBorder="1" applyAlignment="1" applyProtection="1">
      <alignment horizontal="left"/>
      <protection locked="0"/>
    </xf>
    <xf numFmtId="0" fontId="4" fillId="12" borderId="4" xfId="2" applyFont="1" applyFill="1" applyBorder="1" applyAlignment="1" applyProtection="1">
      <alignment horizontal="left"/>
      <protection locked="0"/>
    </xf>
    <xf numFmtId="0" fontId="4" fillId="12" borderId="9" xfId="2" applyFont="1" applyFill="1" applyBorder="1" applyAlignment="1" applyProtection="1">
      <alignment horizontal="left"/>
      <protection locked="0"/>
    </xf>
    <xf numFmtId="0" fontId="7" fillId="12" borderId="5" xfId="2" applyFill="1" applyBorder="1" applyProtection="1">
      <protection locked="0"/>
    </xf>
    <xf numFmtId="1" fontId="4" fillId="12" borderId="9" xfId="2" applyNumberFormat="1" applyFont="1" applyFill="1" applyBorder="1" applyProtection="1">
      <protection locked="0"/>
    </xf>
    <xf numFmtId="0" fontId="4" fillId="12" borderId="4" xfId="2" quotePrefix="1" applyFont="1" applyFill="1" applyBorder="1" applyAlignment="1" applyProtection="1">
      <alignment horizontal="left"/>
      <protection locked="0"/>
    </xf>
    <xf numFmtId="0" fontId="4" fillId="12" borderId="12" xfId="2" quotePrefix="1" applyFont="1" applyFill="1" applyBorder="1" applyAlignment="1" applyProtection="1">
      <alignment horizontal="left"/>
      <protection locked="0"/>
    </xf>
    <xf numFmtId="3" fontId="4" fillId="12" borderId="4" xfId="2" applyNumberFormat="1" applyFont="1" applyFill="1" applyBorder="1" applyProtection="1">
      <protection locked="0"/>
    </xf>
    <xf numFmtId="0" fontId="4" fillId="12" borderId="4" xfId="2" applyFont="1" applyFill="1" applyBorder="1" applyProtection="1">
      <protection locked="0"/>
    </xf>
    <xf numFmtId="0" fontId="4" fillId="12" borderId="5" xfId="2" applyFont="1" applyFill="1" applyBorder="1" applyAlignment="1" applyProtection="1">
      <alignment horizontal="left"/>
      <protection locked="0"/>
    </xf>
    <xf numFmtId="0" fontId="4" fillId="12" borderId="5" xfId="2" applyFont="1" applyFill="1" applyBorder="1" applyProtection="1">
      <protection locked="0"/>
    </xf>
    <xf numFmtId="3" fontId="3" fillId="13" borderId="13" xfId="2" applyNumberFormat="1" applyFont="1" applyFill="1" applyBorder="1"/>
    <xf numFmtId="3" fontId="3" fillId="13" borderId="14" xfId="2" applyNumberFormat="1" applyFont="1" applyFill="1" applyBorder="1"/>
    <xf numFmtId="0" fontId="7" fillId="0" borderId="0" xfId="0" applyFont="1"/>
    <xf numFmtId="3" fontId="0" fillId="0" borderId="9" xfId="0" applyNumberFormat="1" applyBorder="1"/>
    <xf numFmtId="3" fontId="0" fillId="9" borderId="9" xfId="0" applyNumberFormat="1" applyFill="1" applyBorder="1"/>
    <xf numFmtId="0" fontId="7" fillId="0" borderId="0" xfId="0" applyFont="1" applyAlignment="1">
      <alignment vertical="top" wrapText="1"/>
    </xf>
    <xf numFmtId="0" fontId="7" fillId="0" borderId="0" xfId="0" applyFont="1" applyAlignment="1">
      <alignment vertical="top"/>
    </xf>
    <xf numFmtId="165" fontId="0" fillId="0" borderId="9" xfId="4" applyNumberFormat="1" applyFont="1" applyBorder="1"/>
    <xf numFmtId="165" fontId="0" fillId="0" borderId="9" xfId="0" applyNumberFormat="1" applyBorder="1"/>
    <xf numFmtId="0" fontId="21" fillId="14" borderId="0" xfId="0" applyFont="1" applyFill="1"/>
    <xf numFmtId="0" fontId="8" fillId="13" borderId="14" xfId="0" applyFont="1" applyFill="1" applyBorder="1"/>
    <xf numFmtId="0" fontId="8" fillId="13" borderId="13" xfId="0" applyFont="1" applyFill="1" applyBorder="1"/>
    <xf numFmtId="0" fontId="0" fillId="15" borderId="0" xfId="0" applyFill="1"/>
    <xf numFmtId="0" fontId="8" fillId="15" borderId="0" xfId="0" applyFont="1" applyFill="1"/>
    <xf numFmtId="0" fontId="7" fillId="15" borderId="0" xfId="0" quotePrefix="1" applyFont="1" applyFill="1"/>
    <xf numFmtId="0" fontId="7" fillId="15" borderId="0" xfId="0" applyFont="1" applyFill="1"/>
    <xf numFmtId="0" fontId="20" fillId="15" borderId="9" xfId="0" applyFont="1" applyFill="1" applyBorder="1"/>
    <xf numFmtId="0" fontId="20" fillId="15" borderId="4" xfId="0" applyFont="1" applyFill="1" applyBorder="1"/>
    <xf numFmtId="0" fontId="0" fillId="15" borderId="12" xfId="0" applyFill="1" applyBorder="1"/>
    <xf numFmtId="0" fontId="0" fillId="15" borderId="5" xfId="0" applyFill="1" applyBorder="1"/>
    <xf numFmtId="0" fontId="0" fillId="15" borderId="9" xfId="0" applyFill="1" applyBorder="1"/>
    <xf numFmtId="0" fontId="7" fillId="15" borderId="4" xfId="0" quotePrefix="1" applyFont="1" applyFill="1" applyBorder="1"/>
    <xf numFmtId="0" fontId="0" fillId="15" borderId="30" xfId="0" applyFill="1" applyBorder="1"/>
    <xf numFmtId="0" fontId="0" fillId="15" borderId="31" xfId="0" applyFill="1" applyBorder="1"/>
    <xf numFmtId="0" fontId="0" fillId="15" borderId="32" xfId="0" applyFill="1" applyBorder="1"/>
    <xf numFmtId="0" fontId="0" fillId="15" borderId="4" xfId="0" applyFill="1" applyBorder="1"/>
    <xf numFmtId="0" fontId="7" fillId="15" borderId="9" xfId="0" applyFont="1" applyFill="1" applyBorder="1"/>
    <xf numFmtId="0" fontId="7" fillId="15" borderId="4" xfId="0" applyFont="1" applyFill="1" applyBorder="1"/>
    <xf numFmtId="2" fontId="0" fillId="0" borderId="9" xfId="4" applyNumberFormat="1" applyFont="1" applyFill="1" applyBorder="1"/>
    <xf numFmtId="0" fontId="22" fillId="0" borderId="0" xfId="0" applyFont="1"/>
    <xf numFmtId="0" fontId="7" fillId="0" borderId="9" xfId="0" applyFont="1" applyBorder="1"/>
    <xf numFmtId="0" fontId="0" fillId="0" borderId="9" xfId="0" applyBorder="1"/>
    <xf numFmtId="3" fontId="4" fillId="0" borderId="9" xfId="0" applyNumberFormat="1" applyFont="1" applyBorder="1"/>
    <xf numFmtId="0" fontId="3" fillId="0" borderId="2" xfId="0" applyFont="1" applyBorder="1"/>
    <xf numFmtId="0" fontId="4" fillId="0" borderId="8" xfId="0" applyFont="1" applyBorder="1"/>
    <xf numFmtId="4" fontId="4" fillId="0" borderId="8" xfId="0" applyNumberFormat="1" applyFont="1" applyBorder="1"/>
    <xf numFmtId="3" fontId="4" fillId="0" borderId="8" xfId="0" applyNumberFormat="1" applyFont="1" applyBorder="1" applyAlignment="1">
      <alignment horizontal="right"/>
    </xf>
    <xf numFmtId="0" fontId="4" fillId="0" borderId="6" xfId="0" applyFont="1" applyBorder="1"/>
    <xf numFmtId="0" fontId="4" fillId="0" borderId="31" xfId="0" applyFont="1" applyBorder="1"/>
    <xf numFmtId="0" fontId="4" fillId="0" borderId="32" xfId="0" applyFont="1" applyBorder="1"/>
    <xf numFmtId="0" fontId="4" fillId="0" borderId="3" xfId="0" applyFont="1" applyBorder="1" applyAlignment="1">
      <alignment horizontal="left" vertical="top"/>
    </xf>
    <xf numFmtId="0" fontId="0" fillId="0" borderId="1" xfId="0" applyBorder="1" applyAlignment="1">
      <alignment horizontal="left" vertical="top"/>
    </xf>
    <xf numFmtId="9" fontId="4" fillId="0" borderId="1" xfId="0" applyNumberFormat="1" applyFont="1" applyBorder="1" applyAlignment="1">
      <alignment vertical="top"/>
    </xf>
    <xf numFmtId="0" fontId="0" fillId="0" borderId="1" xfId="0" applyBorder="1" applyAlignment="1">
      <alignment vertical="top"/>
    </xf>
    <xf numFmtId="0" fontId="4" fillId="0" borderId="1" xfId="0" applyFont="1" applyBorder="1"/>
    <xf numFmtId="3" fontId="4" fillId="0" borderId="1" xfId="0" applyNumberFormat="1" applyFont="1" applyBorder="1" applyAlignment="1">
      <alignment horizontal="right"/>
    </xf>
    <xf numFmtId="0" fontId="4" fillId="0" borderId="7" xfId="0" applyFont="1" applyBorder="1"/>
    <xf numFmtId="0" fontId="0" fillId="11" borderId="12" xfId="0" applyFill="1" applyBorder="1" applyAlignment="1" applyProtection="1">
      <alignment horizontal="left"/>
      <protection locked="0"/>
    </xf>
    <xf numFmtId="0" fontId="0" fillId="11" borderId="5" xfId="0" applyFill="1" applyBorder="1" applyAlignment="1" applyProtection="1">
      <alignment horizontal="left"/>
      <protection locked="0"/>
    </xf>
    <xf numFmtId="9" fontId="4" fillId="11" borderId="4" xfId="4" applyFont="1" applyFill="1" applyBorder="1" applyAlignment="1" applyProtection="1">
      <alignment horizontal="left"/>
      <protection locked="0"/>
    </xf>
    <xf numFmtId="9" fontId="3" fillId="0" borderId="0" xfId="4" applyFont="1" applyFill="1" applyBorder="1" applyAlignment="1" applyProtection="1">
      <alignment horizontal="left"/>
    </xf>
    <xf numFmtId="9" fontId="4" fillId="7" borderId="14" xfId="4" applyFont="1" applyFill="1" applyBorder="1" applyProtection="1"/>
    <xf numFmtId="0" fontId="0" fillId="0" borderId="0" xfId="0" applyAlignment="1">
      <alignment horizontal="right"/>
    </xf>
    <xf numFmtId="9" fontId="4" fillId="12" borderId="4" xfId="2" applyNumberFormat="1" applyFont="1" applyFill="1" applyBorder="1" applyAlignment="1" applyProtection="1">
      <alignment horizontal="left"/>
      <protection locked="0"/>
    </xf>
    <xf numFmtId="9" fontId="0" fillId="0" borderId="9" xfId="0" applyNumberFormat="1" applyBorder="1"/>
    <xf numFmtId="9" fontId="0" fillId="0" borderId="9" xfId="4" applyFont="1" applyBorder="1"/>
    <xf numFmtId="3" fontId="0" fillId="0" borderId="0" xfId="0" applyNumberFormat="1"/>
    <xf numFmtId="9" fontId="0" fillId="0" borderId="0" xfId="0" applyNumberFormat="1"/>
    <xf numFmtId="9" fontId="0" fillId="0" borderId="0" xfId="4" applyFont="1" applyBorder="1"/>
    <xf numFmtId="0" fontId="8" fillId="13" borderId="12" xfId="0" applyFont="1" applyFill="1" applyBorder="1" applyAlignment="1">
      <alignment vertical="top" wrapText="1"/>
    </xf>
    <xf numFmtId="0" fontId="8" fillId="13" borderId="9" xfId="0" applyFont="1" applyFill="1" applyBorder="1" applyAlignment="1">
      <alignment vertical="top" wrapText="1"/>
    </xf>
    <xf numFmtId="0" fontId="8" fillId="13" borderId="4" xfId="0" applyFont="1" applyFill="1" applyBorder="1" applyAlignment="1">
      <alignment vertical="top"/>
    </xf>
    <xf numFmtId="3" fontId="3" fillId="0" borderId="0" xfId="2" applyNumberFormat="1" applyFont="1" applyProtection="1">
      <protection locked="0"/>
    </xf>
    <xf numFmtId="3" fontId="7" fillId="0" borderId="9" xfId="0" applyNumberFormat="1" applyFont="1" applyBorder="1"/>
    <xf numFmtId="0" fontId="8" fillId="0" borderId="0" xfId="0" applyFont="1"/>
    <xf numFmtId="3" fontId="17" fillId="9" borderId="29" xfId="2" applyNumberFormat="1" applyFont="1" applyFill="1" applyBorder="1" applyAlignment="1" applyProtection="1">
      <alignment horizontal="right"/>
      <protection locked="0"/>
    </xf>
    <xf numFmtId="9" fontId="6" fillId="0" borderId="8" xfId="4" applyFont="1" applyBorder="1"/>
    <xf numFmtId="0" fontId="25" fillId="0" borderId="0" xfId="2" applyFont="1"/>
    <xf numFmtId="4" fontId="25" fillId="0" borderId="0" xfId="2" applyNumberFormat="1" applyFont="1"/>
    <xf numFmtId="3" fontId="25" fillId="0" borderId="0" xfId="2" applyNumberFormat="1" applyFont="1" applyAlignment="1">
      <alignment horizontal="right"/>
    </xf>
    <xf numFmtId="0" fontId="25" fillId="0" borderId="0" xfId="2" quotePrefix="1" applyFont="1" applyAlignment="1">
      <alignment horizontal="right"/>
    </xf>
    <xf numFmtId="3" fontId="25" fillId="0" borderId="0" xfId="2" applyNumberFormat="1" applyFont="1"/>
    <xf numFmtId="0" fontId="25" fillId="0" borderId="0" xfId="2" applyFont="1" applyProtection="1">
      <protection locked="0"/>
    </xf>
    <xf numFmtId="0" fontId="26" fillId="0" borderId="0" xfId="2" applyFont="1"/>
    <xf numFmtId="0" fontId="3" fillId="11" borderId="0" xfId="0" applyFont="1" applyFill="1"/>
    <xf numFmtId="0" fontId="3" fillId="11" borderId="0" xfId="0" applyFont="1" applyFill="1" applyAlignment="1">
      <alignment horizontal="left" vertical="center" indent="2"/>
    </xf>
    <xf numFmtId="0" fontId="4" fillId="0" borderId="9" xfId="0" applyFont="1" applyBorder="1" applyProtection="1">
      <protection locked="0"/>
    </xf>
    <xf numFmtId="0" fontId="4" fillId="0" borderId="9" xfId="0" applyFont="1" applyBorder="1" applyAlignment="1" applyProtection="1">
      <alignment horizontal="center"/>
      <protection locked="0"/>
    </xf>
    <xf numFmtId="0" fontId="4" fillId="11" borderId="0" xfId="0" applyFont="1" applyFill="1"/>
    <xf numFmtId="0" fontId="4" fillId="11" borderId="0" xfId="0" applyFont="1" applyFill="1" applyAlignment="1">
      <alignment vertical="center"/>
    </xf>
    <xf numFmtId="0" fontId="6" fillId="11" borderId="0" xfId="0" applyFont="1" applyFill="1" applyAlignment="1">
      <alignment vertical="center"/>
    </xf>
    <xf numFmtId="4" fontId="4" fillId="0" borderId="0" xfId="2" applyNumberFormat="1" applyFont="1" applyProtection="1">
      <protection locked="0"/>
    </xf>
    <xf numFmtId="3" fontId="4" fillId="0" borderId="0" xfId="2" applyNumberFormat="1" applyFont="1" applyAlignment="1" applyProtection="1">
      <alignment horizontal="right"/>
      <protection locked="0"/>
    </xf>
    <xf numFmtId="0" fontId="4" fillId="0" borderId="0" xfId="2" applyFont="1" applyAlignment="1" applyProtection="1">
      <alignment horizontal="center"/>
      <protection locked="0"/>
    </xf>
    <xf numFmtId="0" fontId="4" fillId="0" borderId="1" xfId="2" applyFont="1" applyBorder="1" applyAlignment="1" applyProtection="1">
      <alignment horizontal="right"/>
      <protection locked="0"/>
    </xf>
    <xf numFmtId="0" fontId="4" fillId="0" borderId="9" xfId="2" applyFont="1" applyBorder="1" applyProtection="1">
      <protection locked="0"/>
    </xf>
    <xf numFmtId="3" fontId="4" fillId="0" borderId="9" xfId="2" applyNumberFormat="1" applyFont="1" applyBorder="1" applyAlignment="1" applyProtection="1">
      <alignment horizontal="right"/>
      <protection locked="0"/>
    </xf>
    <xf numFmtId="9" fontId="4" fillId="0" borderId="0" xfId="4" applyFont="1" applyAlignment="1" applyProtection="1">
      <alignment horizontal="right"/>
      <protection locked="0"/>
    </xf>
    <xf numFmtId="0" fontId="10" fillId="0" borderId="0" xfId="2" applyFont="1" applyProtection="1">
      <protection locked="0"/>
    </xf>
    <xf numFmtId="3" fontId="4" fillId="2" borderId="0" xfId="2" applyNumberFormat="1" applyFont="1" applyFill="1" applyProtection="1">
      <protection locked="0"/>
    </xf>
    <xf numFmtId="0" fontId="26" fillId="0" borderId="0" xfId="2" applyFont="1" applyProtection="1">
      <protection locked="0"/>
    </xf>
    <xf numFmtId="3" fontId="17" fillId="2" borderId="0" xfId="2" applyNumberFormat="1" applyFont="1" applyFill="1" applyProtection="1">
      <protection locked="0"/>
    </xf>
    <xf numFmtId="3" fontId="18" fillId="2" borderId="0" xfId="2" applyNumberFormat="1" applyFont="1" applyFill="1" applyProtection="1">
      <protection locked="0"/>
    </xf>
    <xf numFmtId="3" fontId="17" fillId="2" borderId="9" xfId="2" applyNumberFormat="1" applyFont="1" applyFill="1" applyBorder="1" applyProtection="1">
      <protection locked="0"/>
    </xf>
    <xf numFmtId="1" fontId="4" fillId="0" borderId="0" xfId="2" applyNumberFormat="1" applyFont="1" applyAlignment="1" applyProtection="1">
      <alignment horizontal="right"/>
      <protection locked="0"/>
    </xf>
    <xf numFmtId="0" fontId="6" fillId="0" borderId="0" xfId="2" applyFont="1" applyProtection="1">
      <protection locked="0"/>
    </xf>
    <xf numFmtId="0" fontId="7" fillId="0" borderId="0" xfId="2" applyProtection="1">
      <protection locked="0"/>
    </xf>
    <xf numFmtId="0" fontId="3" fillId="0" borderId="0" xfId="2" applyFont="1" applyAlignment="1" applyProtection="1">
      <alignment horizontal="center"/>
      <protection locked="0"/>
    </xf>
    <xf numFmtId="3" fontId="4" fillId="0" borderId="9" xfId="2" applyNumberFormat="1" applyFont="1" applyBorder="1" applyProtection="1">
      <protection locked="0"/>
    </xf>
    <xf numFmtId="9" fontId="4" fillId="0" borderId="9" xfId="4" applyFont="1" applyBorder="1" applyAlignment="1" applyProtection="1">
      <alignment horizontal="right"/>
      <protection locked="0"/>
    </xf>
    <xf numFmtId="0" fontId="3" fillId="0" borderId="9" xfId="2" applyFont="1" applyBorder="1" applyProtection="1">
      <protection locked="0"/>
    </xf>
    <xf numFmtId="3" fontId="3" fillId="0" borderId="9" xfId="2" applyNumberFormat="1" applyFont="1" applyBorder="1" applyAlignment="1" applyProtection="1">
      <alignment horizontal="right"/>
      <protection locked="0"/>
    </xf>
    <xf numFmtId="9" fontId="3" fillId="0" borderId="9" xfId="4" applyFont="1" applyBorder="1" applyAlignment="1" applyProtection="1">
      <alignment horizontal="right"/>
      <protection locked="0"/>
    </xf>
    <xf numFmtId="0" fontId="4" fillId="0" borderId="0" xfId="2" applyFont="1" applyAlignment="1" applyProtection="1">
      <alignment wrapText="1"/>
      <protection locked="0"/>
    </xf>
    <xf numFmtId="0" fontId="4" fillId="0" borderId="2" xfId="2" applyFont="1"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12" xfId="0" applyBorder="1" applyAlignment="1">
      <alignment horizontal="left"/>
    </xf>
    <xf numFmtId="0" fontId="0" fillId="0" borderId="5" xfId="0" applyBorder="1" applyAlignment="1">
      <alignment horizontal="left"/>
    </xf>
    <xf numFmtId="14" fontId="4" fillId="0" borderId="2" xfId="2" applyNumberFormat="1" applyFont="1" applyBorder="1" applyAlignment="1">
      <alignment horizontal="left"/>
    </xf>
    <xf numFmtId="14" fontId="0" fillId="0" borderId="12" xfId="0" applyNumberFormat="1" applyBorder="1" applyAlignment="1">
      <alignment horizontal="left"/>
    </xf>
    <xf numFmtId="14" fontId="0" fillId="0" borderId="5" xfId="0" applyNumberFormat="1" applyBorder="1" applyAlignment="1">
      <alignment horizontal="left"/>
    </xf>
    <xf numFmtId="0" fontId="4" fillId="0" borderId="4" xfId="2" quotePrefix="1" applyFont="1" applyBorder="1" applyAlignment="1">
      <alignment horizontal="left"/>
    </xf>
    <xf numFmtId="0" fontId="4" fillId="0" borderId="12" xfId="2" quotePrefix="1" applyFont="1" applyBorder="1" applyAlignment="1">
      <alignment horizontal="left"/>
    </xf>
    <xf numFmtId="4" fontId="4" fillId="0" borderId="12" xfId="2" applyNumberFormat="1" applyFont="1" applyBorder="1"/>
    <xf numFmtId="4" fontId="4" fillId="0" borderId="5" xfId="2" applyNumberFormat="1" applyFont="1" applyBorder="1"/>
    <xf numFmtId="0" fontId="4" fillId="0" borderId="5" xfId="2" applyFont="1" applyBorder="1" applyAlignment="1">
      <alignment horizontal="left"/>
    </xf>
    <xf numFmtId="0" fontId="4" fillId="0" borderId="0" xfId="0" applyFont="1" applyProtection="1">
      <protection locked="0"/>
    </xf>
    <xf numFmtId="0" fontId="3" fillId="0" borderId="0" xfId="0" applyFont="1" applyProtection="1">
      <protection locked="0"/>
    </xf>
    <xf numFmtId="0" fontId="4" fillId="9" borderId="4" xfId="0" applyFont="1" applyFill="1" applyBorder="1" applyProtection="1">
      <protection locked="0"/>
    </xf>
    <xf numFmtId="0" fontId="4" fillId="9" borderId="12" xfId="0" applyFont="1" applyFill="1" applyBorder="1" applyProtection="1">
      <protection locked="0"/>
    </xf>
    <xf numFmtId="0" fontId="4" fillId="9" borderId="5" xfId="0" applyFont="1" applyFill="1" applyBorder="1" applyProtection="1">
      <protection locked="0"/>
    </xf>
    <xf numFmtId="3" fontId="4" fillId="9" borderId="4" xfId="0" applyNumberFormat="1" applyFont="1" applyFill="1" applyBorder="1" applyProtection="1">
      <protection locked="0"/>
    </xf>
    <xf numFmtId="4" fontId="4" fillId="9" borderId="4" xfId="0" applyNumberFormat="1" applyFont="1" applyFill="1" applyBorder="1" applyProtection="1">
      <protection locked="0"/>
    </xf>
    <xf numFmtId="0" fontId="4" fillId="9" borderId="12" xfId="0" applyFont="1" applyFill="1" applyBorder="1" applyAlignment="1" applyProtection="1">
      <alignment horizontal="center" vertical="center"/>
      <protection locked="0"/>
    </xf>
    <xf numFmtId="3" fontId="4" fillId="9" borderId="9" xfId="0" applyNumberFormat="1" applyFont="1" applyFill="1" applyBorder="1" applyProtection="1">
      <protection locked="0"/>
    </xf>
    <xf numFmtId="4" fontId="4" fillId="9" borderId="5" xfId="0" applyNumberFormat="1" applyFont="1" applyFill="1" applyBorder="1" applyProtection="1">
      <protection locked="0"/>
    </xf>
    <xf numFmtId="3" fontId="4" fillId="9" borderId="4" xfId="0" applyNumberFormat="1" applyFont="1" applyFill="1" applyBorder="1" applyAlignment="1" applyProtection="1">
      <alignment horizontal="center" vertical="center"/>
      <protection locked="0"/>
    </xf>
    <xf numFmtId="2" fontId="4" fillId="9" borderId="4" xfId="0" applyNumberFormat="1" applyFont="1" applyFill="1" applyBorder="1" applyAlignment="1" applyProtection="1">
      <alignment horizontal="center" vertical="center"/>
      <protection locked="0"/>
    </xf>
    <xf numFmtId="0" fontId="4" fillId="9" borderId="3" xfId="0" applyFont="1" applyFill="1" applyBorder="1" applyProtection="1">
      <protection locked="0"/>
    </xf>
    <xf numFmtId="0" fontId="4" fillId="9" borderId="1" xfId="0" applyFont="1" applyFill="1" applyBorder="1" applyProtection="1">
      <protection locked="0"/>
    </xf>
    <xf numFmtId="0" fontId="4" fillId="9" borderId="7" xfId="0" applyFont="1" applyFill="1" applyBorder="1" applyProtection="1">
      <protection locked="0"/>
    </xf>
    <xf numFmtId="3" fontId="4" fillId="9" borderId="3" xfId="0" applyNumberFormat="1" applyFont="1" applyFill="1" applyBorder="1" applyProtection="1">
      <protection locked="0"/>
    </xf>
    <xf numFmtId="3" fontId="4" fillId="9" borderId="3" xfId="0" applyNumberFormat="1" applyFont="1" applyFill="1" applyBorder="1" applyAlignment="1" applyProtection="1">
      <alignment horizontal="center" vertical="center"/>
      <protection locked="0"/>
    </xf>
    <xf numFmtId="2" fontId="4" fillId="9" borderId="3" xfId="0" applyNumberFormat="1" applyFont="1" applyFill="1" applyBorder="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0" fillId="9" borderId="33" xfId="0" applyFill="1" applyBorder="1" applyProtection="1">
      <protection locked="0"/>
    </xf>
    <xf numFmtId="3" fontId="0" fillId="9" borderId="11" xfId="0" applyNumberFormat="1" applyFill="1" applyBorder="1" applyProtection="1">
      <protection locked="0"/>
    </xf>
    <xf numFmtId="0" fontId="0" fillId="9" borderId="9" xfId="0" applyFill="1" applyBorder="1" applyProtection="1">
      <protection locked="0"/>
    </xf>
    <xf numFmtId="3" fontId="0" fillId="9" borderId="9" xfId="0" applyNumberFormat="1" applyFill="1" applyBorder="1" applyProtection="1">
      <protection locked="0"/>
    </xf>
    <xf numFmtId="0" fontId="3" fillId="9" borderId="13" xfId="2" applyFont="1" applyFill="1" applyBorder="1" applyProtection="1">
      <protection locked="0"/>
    </xf>
    <xf numFmtId="0" fontId="3" fillId="9" borderId="14" xfId="2" applyFont="1" applyFill="1" applyBorder="1" applyProtection="1">
      <protection locked="0"/>
    </xf>
    <xf numFmtId="3" fontId="7" fillId="9" borderId="9" xfId="0" applyNumberFormat="1" applyFont="1" applyFill="1" applyBorder="1" applyProtection="1">
      <protection locked="0"/>
    </xf>
    <xf numFmtId="3" fontId="4" fillId="9" borderId="9" xfId="2" applyNumberFormat="1" applyFont="1" applyFill="1" applyBorder="1"/>
    <xf numFmtId="3" fontId="4" fillId="0" borderId="4" xfId="2" applyNumberFormat="1" applyFont="1" applyBorder="1"/>
    <xf numFmtId="3" fontId="4" fillId="0" borderId="5" xfId="2" applyNumberFormat="1" applyFont="1" applyBorder="1"/>
    <xf numFmtId="3" fontId="4" fillId="0" borderId="5" xfId="2" applyNumberFormat="1" applyFont="1" applyBorder="1" applyAlignment="1">
      <alignment horizontal="right"/>
    </xf>
    <xf numFmtId="3" fontId="4" fillId="2" borderId="0" xfId="2" applyNumberFormat="1" applyFont="1" applyFill="1" applyAlignment="1">
      <alignment horizontal="right"/>
    </xf>
    <xf numFmtId="0" fontId="4" fillId="0" borderId="0" xfId="2" quotePrefix="1" applyFont="1"/>
    <xf numFmtId="3" fontId="17" fillId="9" borderId="9" xfId="2" applyNumberFormat="1" applyFont="1" applyFill="1" applyBorder="1" applyAlignment="1">
      <alignment horizontal="right"/>
    </xf>
    <xf numFmtId="9" fontId="6" fillId="0" borderId="0" xfId="4" applyFont="1" applyProtection="1"/>
    <xf numFmtId="0" fontId="4" fillId="11" borderId="0" xfId="0" quotePrefix="1" applyFont="1" applyFill="1" applyAlignment="1">
      <alignment horizontal="left" vertical="center" indent="2"/>
    </xf>
    <xf numFmtId="3" fontId="8" fillId="0" borderId="9" xfId="0" applyNumberFormat="1" applyFont="1" applyBorder="1"/>
    <xf numFmtId="0" fontId="0" fillId="11" borderId="0" xfId="0" applyFill="1"/>
    <xf numFmtId="0" fontId="28" fillId="0" borderId="0" xfId="0" applyFont="1" applyAlignment="1">
      <alignment horizontal="left"/>
    </xf>
    <xf numFmtId="0" fontId="29" fillId="0" borderId="0" xfId="0" applyFont="1" applyAlignment="1">
      <alignment horizontal="left"/>
    </xf>
    <xf numFmtId="0" fontId="29" fillId="0" borderId="0" xfId="0" applyFont="1" applyAlignment="1">
      <alignment horizontal="left" wrapText="1"/>
    </xf>
    <xf numFmtId="0" fontId="29" fillId="0" borderId="0" xfId="0" applyFont="1" applyAlignment="1">
      <alignment horizontal="left" vertical="center" indent="2"/>
    </xf>
    <xf numFmtId="0" fontId="29" fillId="11" borderId="0" xfId="0" applyFont="1" applyFill="1" applyAlignment="1">
      <alignment horizontal="left" vertical="center" indent="2"/>
    </xf>
    <xf numFmtId="0" fontId="29" fillId="11" borderId="0" xfId="0" applyFont="1" applyFill="1" applyAlignment="1">
      <alignment horizontal="left" vertical="center" wrapText="1" indent="2"/>
    </xf>
    <xf numFmtId="0" fontId="29" fillId="0" borderId="0" xfId="0" quotePrefix="1" applyFont="1" applyAlignment="1">
      <alignment horizontal="left" vertical="center" indent="2"/>
    </xf>
    <xf numFmtId="0" fontId="30" fillId="0" borderId="0" xfId="0" applyFont="1"/>
    <xf numFmtId="3" fontId="7" fillId="0" borderId="4" xfId="0" applyNumberFormat="1" applyFont="1" applyBorder="1" applyAlignment="1">
      <alignment vertical="top" wrapText="1"/>
    </xf>
    <xf numFmtId="0" fontId="7" fillId="0" borderId="29" xfId="0" applyFont="1" applyBorder="1"/>
    <xf numFmtId="0" fontId="0" fillId="0" borderId="34" xfId="0" applyBorder="1" applyAlignment="1">
      <alignment vertical="top"/>
    </xf>
    <xf numFmtId="3" fontId="8" fillId="0" borderId="34" xfId="0" applyNumberFormat="1" applyFont="1" applyBorder="1"/>
    <xf numFmtId="0" fontId="7" fillId="0" borderId="35" xfId="0" applyFont="1" applyBorder="1" applyAlignment="1">
      <alignment vertical="top"/>
    </xf>
    <xf numFmtId="0" fontId="8" fillId="0" borderId="3" xfId="0" applyFont="1" applyBorder="1"/>
    <xf numFmtId="3" fontId="0" fillId="0" borderId="5" xfId="0" applyNumberFormat="1" applyBorder="1" applyAlignment="1">
      <alignment vertical="top"/>
    </xf>
    <xf numFmtId="3" fontId="8" fillId="0" borderId="5" xfId="0" applyNumberFormat="1" applyFont="1" applyBorder="1"/>
    <xf numFmtId="3" fontId="0" fillId="0" borderId="29" xfId="0" applyNumberFormat="1" applyBorder="1"/>
    <xf numFmtId="0" fontId="0" fillId="0" borderId="34" xfId="0" applyBorder="1"/>
    <xf numFmtId="9" fontId="0" fillId="0" borderId="34" xfId="4" applyFont="1" applyBorder="1"/>
    <xf numFmtId="0" fontId="8" fillId="0" borderId="34" xfId="0" applyFont="1" applyBorder="1"/>
    <xf numFmtId="14" fontId="0" fillId="9" borderId="4" xfId="0" applyNumberFormat="1" applyFill="1" applyBorder="1"/>
    <xf numFmtId="14" fontId="0" fillId="9" borderId="4" xfId="0" applyNumberFormat="1" applyFill="1" applyBorder="1" applyAlignment="1">
      <alignment vertical="top"/>
    </xf>
    <xf numFmtId="0" fontId="8" fillId="13" borderId="29" xfId="0" applyFont="1" applyFill="1" applyBorder="1" applyAlignment="1">
      <alignment vertical="top" wrapText="1"/>
    </xf>
    <xf numFmtId="0" fontId="4" fillId="9" borderId="29" xfId="2" applyFont="1" applyFill="1" applyBorder="1" applyAlignment="1" applyProtection="1">
      <alignment wrapText="1"/>
      <protection locked="0"/>
    </xf>
    <xf numFmtId="0" fontId="0" fillId="9" borderId="30" xfId="0" applyFill="1" applyBorder="1" applyProtection="1">
      <protection locked="0"/>
    </xf>
    <xf numFmtId="0" fontId="0" fillId="9" borderId="11" xfId="0" applyFill="1" applyBorder="1" applyProtection="1">
      <protection locked="0"/>
    </xf>
    <xf numFmtId="0" fontId="0" fillId="9" borderId="30" xfId="0" applyFill="1" applyBorder="1" applyAlignment="1" applyProtection="1">
      <alignment wrapText="1"/>
      <protection locked="0"/>
    </xf>
    <xf numFmtId="0" fontId="0" fillId="9" borderId="11" xfId="0" applyFill="1" applyBorder="1" applyAlignment="1" applyProtection="1">
      <alignment wrapText="1"/>
      <protection locked="0"/>
    </xf>
    <xf numFmtId="0" fontId="4" fillId="9" borderId="29" xfId="2" applyFont="1" applyFill="1" applyBorder="1" applyAlignment="1" applyProtection="1">
      <alignment vertical="top" wrapText="1"/>
      <protection locked="0"/>
    </xf>
    <xf numFmtId="0" fontId="0" fillId="0" borderId="30" xfId="0" applyBorder="1" applyAlignment="1" applyProtection="1">
      <alignment vertical="top"/>
      <protection locked="0"/>
    </xf>
    <xf numFmtId="0" fontId="0" fillId="0" borderId="11" xfId="0" applyBorder="1" applyAlignment="1" applyProtection="1">
      <alignment vertical="top"/>
      <protection locked="0"/>
    </xf>
    <xf numFmtId="0" fontId="4" fillId="9" borderId="29" xfId="2" applyFont="1" applyFill="1" applyBorder="1" applyAlignment="1" applyProtection="1">
      <alignment vertical="top"/>
      <protection locked="0"/>
    </xf>
    <xf numFmtId="3" fontId="0" fillId="0" borderId="4" xfId="0" applyNumberFormat="1" applyBorder="1" applyAlignment="1">
      <alignment horizontal="center" vertical="top"/>
    </xf>
    <xf numFmtId="0" fontId="0" fillId="0" borderId="12" xfId="0" applyBorder="1" applyAlignment="1">
      <alignment horizontal="center" vertical="top"/>
    </xf>
    <xf numFmtId="0" fontId="0" fillId="0" borderId="5" xfId="0" applyBorder="1" applyAlignment="1">
      <alignment horizontal="center" vertical="top"/>
    </xf>
    <xf numFmtId="3" fontId="0" fillId="0" borderId="12" xfId="0" applyNumberFormat="1" applyBorder="1" applyAlignment="1">
      <alignment horizontal="center" vertical="top"/>
    </xf>
    <xf numFmtId="3" fontId="0" fillId="0" borderId="5" xfId="0" applyNumberFormat="1" applyBorder="1" applyAlignment="1">
      <alignment horizontal="center" vertical="top"/>
    </xf>
    <xf numFmtId="0" fontId="31" fillId="0" borderId="0" xfId="0" applyFont="1"/>
  </cellXfs>
  <cellStyles count="6">
    <cellStyle name="Procent" xfId="4" builtinId="5"/>
    <cellStyle name="Procent 2" xfId="5" xr:uid="{9CA95EA8-6396-4E13-9E79-C8AF2F0B5477}"/>
    <cellStyle name="Standaard" xfId="0" builtinId="0"/>
    <cellStyle name="Standaard 2" xfId="1" xr:uid="{00000000-0005-0000-0000-000001000000}"/>
    <cellStyle name="Standaard 2 2" xfId="3" xr:uid="{3A806FAF-091A-4A0A-ACD2-AC6E867D5CD0}"/>
    <cellStyle name="Standaard 3" xfId="2" xr:uid="{00000000-0005-0000-0000-000002000000}"/>
  </cellStyles>
  <dxfs count="33">
    <dxf>
      <font>
        <color rgb="FFFF0000"/>
      </font>
    </dxf>
    <dxf>
      <font>
        <color rgb="FFFF0000"/>
      </font>
    </dxf>
    <dxf>
      <font>
        <color rgb="FFFF0000"/>
      </font>
    </dxf>
    <dxf>
      <font>
        <color rgb="FFFF0000"/>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FCAE7"/>
      <color rgb="FFFFFF99"/>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3641897</xdr:colOff>
      <xdr:row>0</xdr:row>
      <xdr:rowOff>0</xdr:rowOff>
    </xdr:from>
    <xdr:to>
      <xdr:col>1</xdr:col>
      <xdr:colOff>9042202</xdr:colOff>
      <xdr:row>1</xdr:row>
      <xdr:rowOff>44224</xdr:rowOff>
    </xdr:to>
    <xdr:pic>
      <xdr:nvPicPr>
        <xdr:cNvPr id="3" name="Afbeelding 2">
          <a:extLst>
            <a:ext uri="{FF2B5EF4-FFF2-40B4-BE49-F238E27FC236}">
              <a16:creationId xmlns:a16="http://schemas.microsoft.com/office/drawing/2014/main" id="{8CE94922-EE8C-3193-E4FF-DAFB38B467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3564" y="0"/>
          <a:ext cx="5400305" cy="1869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nv.intern\grp\rvo\kai\Communicatie%20en%20Analyse%201\Internationaal%20I\International%20development\Programma's\Impact%20Clusters\2023\Webcontent\Documenten%20English\Model%20begroting%20en%20activiteitenoverzicht%20(Exce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Begroting"/>
      <sheetName val="Activiteiten"/>
      <sheetName val="Blad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E9E6-5C79-4187-B5D4-A29FF766E17C}">
  <sheetPr codeName="Blad1">
    <pageSetUpPr fitToPage="1"/>
  </sheetPr>
  <dimension ref="B1:O89"/>
  <sheetViews>
    <sheetView showGridLines="0" zoomScale="80" zoomScaleNormal="80" workbookViewId="0">
      <selection activeCell="B39" sqref="B39"/>
    </sheetView>
  </sheetViews>
  <sheetFormatPr defaultColWidth="8.85546875" defaultRowHeight="11.25" x14ac:dyDescent="0.15"/>
  <cols>
    <col min="1" max="1" width="3.140625" style="18" customWidth="1"/>
    <col min="2" max="2" width="200.7109375" style="18" customWidth="1"/>
    <col min="3" max="16384" width="8.85546875" style="18"/>
  </cols>
  <sheetData>
    <row r="1" spans="2:15" s="55" customFormat="1" ht="144.6" customHeight="1" x14ac:dyDescent="0.5">
      <c r="B1" s="350" t="s">
        <v>0</v>
      </c>
    </row>
    <row r="2" spans="2:15" s="55" customFormat="1" ht="12.95" customHeight="1" x14ac:dyDescent="0.35">
      <c r="B2" s="60"/>
    </row>
    <row r="3" spans="2:15" ht="12.95" customHeight="1" x14ac:dyDescent="0.15">
      <c r="B3" s="357" t="s">
        <v>1</v>
      </c>
    </row>
    <row r="4" spans="2:15" ht="12.95" customHeight="1" x14ac:dyDescent="0.15">
      <c r="B4" s="351" t="s">
        <v>2</v>
      </c>
      <c r="C4" s="17"/>
      <c r="D4" s="17"/>
      <c r="E4" s="17"/>
      <c r="F4" s="17"/>
      <c r="G4" s="17"/>
      <c r="H4" s="17"/>
      <c r="I4" s="17"/>
      <c r="J4" s="17"/>
      <c r="K4" s="17"/>
      <c r="L4" s="17"/>
      <c r="M4" s="17"/>
      <c r="N4" s="17"/>
      <c r="O4" s="17"/>
    </row>
    <row r="5" spans="2:15" ht="12.95" customHeight="1" x14ac:dyDescent="0.15">
      <c r="B5" s="18" t="s">
        <v>3</v>
      </c>
      <c r="C5" s="59"/>
      <c r="D5" s="59"/>
      <c r="E5" s="59"/>
      <c r="F5" s="59"/>
      <c r="G5" s="59"/>
      <c r="H5" s="59"/>
      <c r="I5" s="59"/>
      <c r="J5" s="59"/>
      <c r="K5" s="59"/>
      <c r="L5" s="59"/>
      <c r="M5" s="59"/>
      <c r="N5" s="59"/>
      <c r="O5" s="59"/>
    </row>
    <row r="6" spans="2:15" ht="12.95" customHeight="1" x14ac:dyDescent="0.15">
      <c r="B6" s="352" t="s">
        <v>4</v>
      </c>
      <c r="C6" s="59"/>
      <c r="D6" s="59"/>
      <c r="E6" s="59"/>
      <c r="F6" s="59"/>
      <c r="G6" s="59"/>
      <c r="H6" s="59"/>
      <c r="I6" s="59"/>
      <c r="J6" s="59"/>
      <c r="K6" s="59"/>
      <c r="L6" s="59"/>
      <c r="M6" s="59"/>
      <c r="N6" s="59"/>
      <c r="O6" s="59"/>
    </row>
    <row r="9" spans="2:15" x14ac:dyDescent="0.15">
      <c r="B9" s="58" t="s">
        <v>5</v>
      </c>
    </row>
    <row r="10" spans="2:15" ht="6.95" customHeight="1" x14ac:dyDescent="0.15">
      <c r="B10" s="58"/>
    </row>
    <row r="11" spans="2:15" ht="12.95" customHeight="1" x14ac:dyDescent="0.15">
      <c r="B11" s="56" t="s">
        <v>6</v>
      </c>
    </row>
    <row r="12" spans="2:15" ht="12.75" customHeight="1" x14ac:dyDescent="0.15">
      <c r="B12" s="353" t="s">
        <v>7</v>
      </c>
    </row>
    <row r="13" spans="2:15" ht="12.95" customHeight="1" x14ac:dyDescent="0.15">
      <c r="B13" s="57" t="s">
        <v>8</v>
      </c>
    </row>
    <row r="14" spans="2:15" ht="12.95" customHeight="1" x14ac:dyDescent="0.15">
      <c r="B14" s="353" t="s">
        <v>9</v>
      </c>
    </row>
    <row r="15" spans="2:15" ht="12.95" customHeight="1" x14ac:dyDescent="0.15">
      <c r="B15" s="57" t="s">
        <v>10</v>
      </c>
    </row>
    <row r="16" spans="2:15" ht="12.95" customHeight="1" x14ac:dyDescent="0.15">
      <c r="B16" s="57" t="s">
        <v>11</v>
      </c>
    </row>
    <row r="17" spans="2:2" ht="12.95" customHeight="1" x14ac:dyDescent="0.15">
      <c r="B17" s="57" t="s">
        <v>12</v>
      </c>
    </row>
    <row r="18" spans="2:2" s="274" customFormat="1" ht="12.95" customHeight="1" x14ac:dyDescent="0.15">
      <c r="B18" s="354" t="s">
        <v>13</v>
      </c>
    </row>
    <row r="19" spans="2:2" s="274" customFormat="1" ht="12.95" customHeight="1" x14ac:dyDescent="0.15">
      <c r="B19" s="354" t="s">
        <v>14</v>
      </c>
    </row>
    <row r="20" spans="2:2" s="274" customFormat="1" ht="12.95" customHeight="1" x14ac:dyDescent="0.15">
      <c r="B20" s="177" t="s">
        <v>15</v>
      </c>
    </row>
    <row r="21" spans="2:2" s="274" customFormat="1" ht="12.95" customHeight="1" x14ac:dyDescent="0.15">
      <c r="B21" s="177" t="s">
        <v>16</v>
      </c>
    </row>
    <row r="22" spans="2:2" s="274" customFormat="1" ht="12.95" customHeight="1" x14ac:dyDescent="0.15">
      <c r="B22" s="275"/>
    </row>
    <row r="23" spans="2:2" s="274" customFormat="1" ht="12.95" customHeight="1" x14ac:dyDescent="0.15">
      <c r="B23" s="276" t="s">
        <v>17</v>
      </c>
    </row>
    <row r="24" spans="2:2" s="274" customFormat="1" ht="24" customHeight="1" x14ac:dyDescent="0.15">
      <c r="B24" s="355" t="s">
        <v>18</v>
      </c>
    </row>
    <row r="25" spans="2:2" s="274" customFormat="1" ht="12.95" customHeight="1" x14ac:dyDescent="0.15">
      <c r="B25" s="355" t="s">
        <v>19</v>
      </c>
    </row>
    <row r="26" spans="2:2" s="274" customFormat="1" ht="12.95" customHeight="1" x14ac:dyDescent="0.15">
      <c r="B26" s="355" t="s">
        <v>20</v>
      </c>
    </row>
    <row r="27" spans="2:2" s="274" customFormat="1" ht="12.95" customHeight="1" x14ac:dyDescent="0.15">
      <c r="B27" s="355" t="s">
        <v>21</v>
      </c>
    </row>
    <row r="28" spans="2:2" s="274" customFormat="1" ht="12.95" customHeight="1" x14ac:dyDescent="0.15">
      <c r="B28" s="177" t="s">
        <v>22</v>
      </c>
    </row>
    <row r="29" spans="2:2" s="274" customFormat="1" ht="12.95" customHeight="1" x14ac:dyDescent="0.15">
      <c r="B29" s="177" t="s">
        <v>23</v>
      </c>
    </row>
    <row r="30" spans="2:2" s="274" customFormat="1" ht="12.95" customHeight="1" x14ac:dyDescent="0.15">
      <c r="B30" s="177" t="s">
        <v>24</v>
      </c>
    </row>
    <row r="31" spans="2:2" s="274" customFormat="1" ht="12.95" customHeight="1" x14ac:dyDescent="0.15">
      <c r="B31" s="354" t="s">
        <v>25</v>
      </c>
    </row>
    <row r="32" spans="2:2" s="274" customFormat="1" ht="12.95" customHeight="1" x14ac:dyDescent="0.15">
      <c r="B32" s="354" t="s">
        <v>26</v>
      </c>
    </row>
    <row r="33" spans="2:2" s="274" customFormat="1" ht="12.95" customHeight="1" x14ac:dyDescent="0.15">
      <c r="B33" s="177" t="s">
        <v>27</v>
      </c>
    </row>
    <row r="34" spans="2:2" ht="12.95" customHeight="1" x14ac:dyDescent="0.15">
      <c r="B34" s="353" t="s">
        <v>28</v>
      </c>
    </row>
    <row r="35" spans="2:2" ht="12.95" customHeight="1" x14ac:dyDescent="0.15">
      <c r="B35" s="353" t="s">
        <v>29</v>
      </c>
    </row>
    <row r="36" spans="2:2" ht="12.95" customHeight="1" x14ac:dyDescent="0.15">
      <c r="B36" s="353" t="s">
        <v>30</v>
      </c>
    </row>
    <row r="37" spans="2:2" ht="12.95" customHeight="1" x14ac:dyDescent="0.15">
      <c r="B37" s="55"/>
    </row>
    <row r="38" spans="2:2" ht="12.95" customHeight="1" x14ac:dyDescent="0.15">
      <c r="B38" s="56" t="s">
        <v>31</v>
      </c>
    </row>
    <row r="39" spans="2:2" ht="12.95" customHeight="1" x14ac:dyDescent="0.15">
      <c r="B39" s="353" t="s">
        <v>32</v>
      </c>
    </row>
    <row r="40" spans="2:2" ht="12.95" customHeight="1" x14ac:dyDescent="0.15">
      <c r="B40" s="353" t="s">
        <v>33</v>
      </c>
    </row>
    <row r="41" spans="2:2" ht="12.95" customHeight="1" x14ac:dyDescent="0.15">
      <c r="B41" s="356" t="s">
        <v>34</v>
      </c>
    </row>
    <row r="42" spans="2:2" ht="12.95" customHeight="1" x14ac:dyDescent="0.15">
      <c r="B42" s="57" t="s">
        <v>35</v>
      </c>
    </row>
    <row r="43" spans="2:2" ht="12.95" customHeight="1" x14ac:dyDescent="0.15">
      <c r="B43" s="57" t="s">
        <v>36</v>
      </c>
    </row>
    <row r="44" spans="2:2" ht="12.95" customHeight="1" x14ac:dyDescent="0.15">
      <c r="B44" s="57" t="s">
        <v>37</v>
      </c>
    </row>
    <row r="45" spans="2:2" x14ac:dyDescent="0.15">
      <c r="B45" s="57" t="s">
        <v>38</v>
      </c>
    </row>
    <row r="46" spans="2:2" x14ac:dyDescent="0.15">
      <c r="B46" s="57" t="s">
        <v>39</v>
      </c>
    </row>
    <row r="47" spans="2:2" x14ac:dyDescent="0.15">
      <c r="B47" s="57"/>
    </row>
    <row r="48" spans="2:2" x14ac:dyDescent="0.15">
      <c r="B48" s="56" t="s">
        <v>40</v>
      </c>
    </row>
    <row r="49" spans="2:2" x14ac:dyDescent="0.15">
      <c r="B49" s="353" t="s">
        <v>41</v>
      </c>
    </row>
    <row r="50" spans="2:2" x14ac:dyDescent="0.15">
      <c r="B50" s="356" t="s">
        <v>42</v>
      </c>
    </row>
    <row r="51" spans="2:2" ht="12.75" customHeight="1" x14ac:dyDescent="0.15">
      <c r="B51" s="353" t="s">
        <v>43</v>
      </c>
    </row>
    <row r="52" spans="2:2" ht="12.75" customHeight="1" x14ac:dyDescent="0.15">
      <c r="B52" s="57" t="s">
        <v>44</v>
      </c>
    </row>
    <row r="53" spans="2:2" x14ac:dyDescent="0.15">
      <c r="B53" s="57"/>
    </row>
    <row r="54" spans="2:2" x14ac:dyDescent="0.15">
      <c r="B54" s="270" t="s">
        <v>45</v>
      </c>
    </row>
    <row r="55" spans="2:2" ht="6.95" customHeight="1" x14ac:dyDescent="0.15">
      <c r="B55" s="58"/>
    </row>
    <row r="56" spans="2:2" ht="12.95" customHeight="1" x14ac:dyDescent="0.15">
      <c r="B56" s="354" t="s">
        <v>46</v>
      </c>
    </row>
    <row r="57" spans="2:2" ht="12.95" customHeight="1" x14ac:dyDescent="0.15">
      <c r="B57" s="177" t="s">
        <v>47</v>
      </c>
    </row>
    <row r="58" spans="2:2" s="20" customFormat="1" ht="12.95" customHeight="1" x14ac:dyDescent="0.15">
      <c r="B58" s="271"/>
    </row>
    <row r="59" spans="2:2" x14ac:dyDescent="0.15">
      <c r="B59" s="270" t="s">
        <v>48</v>
      </c>
    </row>
    <row r="60" spans="2:2" ht="6.95" customHeight="1" x14ac:dyDescent="0.15">
      <c r="B60" s="58"/>
    </row>
    <row r="61" spans="2:2" ht="12.95" customHeight="1" x14ac:dyDescent="0.15">
      <c r="B61" s="354" t="s">
        <v>49</v>
      </c>
    </row>
    <row r="62" spans="2:2" ht="12.95" customHeight="1" x14ac:dyDescent="0.15">
      <c r="B62" s="354" t="s">
        <v>50</v>
      </c>
    </row>
    <row r="63" spans="2:2" s="20" customFormat="1" ht="12.95" customHeight="1" x14ac:dyDescent="0.15">
      <c r="B63" s="271"/>
    </row>
    <row r="64" spans="2:2" x14ac:dyDescent="0.15">
      <c r="B64" s="270" t="s">
        <v>51</v>
      </c>
    </row>
    <row r="65" spans="2:2" ht="6.95" customHeight="1" x14ac:dyDescent="0.15">
      <c r="B65" s="58"/>
    </row>
    <row r="66" spans="2:2" ht="12.95" customHeight="1" x14ac:dyDescent="0.15">
      <c r="B66" s="177" t="s">
        <v>52</v>
      </c>
    </row>
    <row r="67" spans="2:2" s="20" customFormat="1" ht="12.95" customHeight="1" x14ac:dyDescent="0.15">
      <c r="B67" s="271"/>
    </row>
    <row r="68" spans="2:2" x14ac:dyDescent="0.15">
      <c r="B68" s="270" t="s">
        <v>53</v>
      </c>
    </row>
    <row r="69" spans="2:2" ht="6.95" customHeight="1" x14ac:dyDescent="0.15">
      <c r="B69" s="58"/>
    </row>
    <row r="70" spans="2:2" ht="12.95" customHeight="1" x14ac:dyDescent="0.15">
      <c r="B70" s="354" t="s">
        <v>54</v>
      </c>
    </row>
    <row r="71" spans="2:2" ht="12.95" customHeight="1" x14ac:dyDescent="0.15">
      <c r="B71" s="354" t="s">
        <v>55</v>
      </c>
    </row>
    <row r="72" spans="2:2" ht="12.95" customHeight="1" x14ac:dyDescent="0.15">
      <c r="B72" s="354" t="s">
        <v>56</v>
      </c>
    </row>
    <row r="73" spans="2:2" ht="12.95" customHeight="1" x14ac:dyDescent="0.15">
      <c r="B73" s="177" t="s">
        <v>57</v>
      </c>
    </row>
    <row r="74" spans="2:2" ht="12.95" customHeight="1" x14ac:dyDescent="0.15">
      <c r="B74" s="354" t="s">
        <v>58</v>
      </c>
    </row>
    <row r="75" spans="2:2" ht="12.95" customHeight="1" x14ac:dyDescent="0.15">
      <c r="B75" s="347" t="s">
        <v>59</v>
      </c>
    </row>
    <row r="76" spans="2:2" ht="12.95" customHeight="1" x14ac:dyDescent="0.15">
      <c r="B76" s="354" t="s">
        <v>60</v>
      </c>
    </row>
    <row r="77" spans="2:2" ht="12.95" customHeight="1" x14ac:dyDescent="0.15">
      <c r="B77" s="177" t="s">
        <v>61</v>
      </c>
    </row>
    <row r="78" spans="2:2" ht="12.95" customHeight="1" x14ac:dyDescent="0.15">
      <c r="B78" s="177" t="s">
        <v>62</v>
      </c>
    </row>
    <row r="79" spans="2:2" ht="12.95" customHeight="1" x14ac:dyDescent="0.15">
      <c r="B79" s="177"/>
    </row>
    <row r="80" spans="2:2" ht="12.95" customHeight="1" x14ac:dyDescent="0.15"/>
    <row r="81" spans="2:2" ht="12.95" customHeight="1" x14ac:dyDescent="0.15">
      <c r="B81" s="176"/>
    </row>
    <row r="82" spans="2:2" x14ac:dyDescent="0.15">
      <c r="B82" s="176"/>
    </row>
    <row r="83" spans="2:2" x14ac:dyDescent="0.15">
      <c r="B83" s="57"/>
    </row>
    <row r="84" spans="2:2" x14ac:dyDescent="0.15">
      <c r="B84" s="57"/>
    </row>
    <row r="85" spans="2:2" x14ac:dyDescent="0.15">
      <c r="B85" s="176"/>
    </row>
    <row r="86" spans="2:2" x14ac:dyDescent="0.15">
      <c r="B86" s="57"/>
    </row>
    <row r="87" spans="2:2" x14ac:dyDescent="0.15">
      <c r="B87" s="57"/>
    </row>
    <row r="88" spans="2:2" x14ac:dyDescent="0.15">
      <c r="B88" s="57"/>
    </row>
    <row r="89" spans="2:2" x14ac:dyDescent="0.15">
      <c r="B89" s="57"/>
    </row>
  </sheetData>
  <pageMargins left="0.35433070866141736" right="0.35433070866141736" top="0.78740157480314965" bottom="0.59055118110236227" header="0.31496062992125984" footer="0.31496062992125984"/>
  <pageSetup paperSize="8" scale="71" orientation="landscape" r:id="rId1"/>
  <headerFooter alignWithMargins="0">
    <oddHeader>&amp;C&amp;A</oddHeader>
    <oddFooter xml:space="preserve">&amp;LVersion: May 2023&amp;RPage &amp;P of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4D62-268A-42A2-9DF7-336D93F5D402}">
  <sheetPr codeName="Blad10">
    <pageSetUpPr fitToPage="1"/>
  </sheetPr>
  <dimension ref="A1:AT33"/>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20" activeCellId="1" sqref="C11 C20"/>
    </sheetView>
  </sheetViews>
  <sheetFormatPr defaultColWidth="9.140625" defaultRowHeight="11.25" x14ac:dyDescent="0.15"/>
  <cols>
    <col min="1" max="1" width="5.42578125" style="17" customWidth="1"/>
    <col min="2" max="2" width="47.42578125" style="18" customWidth="1"/>
    <col min="3" max="7" width="20.7109375" style="18" customWidth="1"/>
    <col min="8" max="26" width="20.7109375" style="19" customWidth="1"/>
    <col min="27" max="29" width="20.7109375" style="18" customWidth="1"/>
    <col min="30" max="30" width="2.7109375" style="18" customWidth="1"/>
    <col min="31" max="16384" width="9.140625" style="18"/>
  </cols>
  <sheetData>
    <row r="1" spans="2:46" s="6" customFormat="1" ht="27.75" customHeight="1" x14ac:dyDescent="0.15">
      <c r="B1" s="12" t="s">
        <v>245</v>
      </c>
      <c r="E1" s="7"/>
      <c r="F1" s="7"/>
      <c r="H1" s="8"/>
      <c r="J1" s="8"/>
      <c r="M1" s="8"/>
      <c r="N1" s="8"/>
      <c r="AM1" s="9"/>
      <c r="AN1" s="9"/>
      <c r="AO1" s="9"/>
      <c r="AP1" s="10"/>
      <c r="AQ1" s="11"/>
      <c r="AR1" s="11"/>
      <c r="AS1" s="11"/>
      <c r="AT1" s="11"/>
    </row>
    <row r="2" spans="2:46" s="6" customFormat="1" x14ac:dyDescent="0.15">
      <c r="B2" s="12"/>
      <c r="E2" s="7"/>
      <c r="F2" s="7"/>
      <c r="H2" s="8"/>
      <c r="J2" s="8"/>
      <c r="M2" s="8"/>
      <c r="N2" s="8"/>
      <c r="AM2" s="9"/>
      <c r="AN2" s="9"/>
      <c r="AO2" s="9"/>
      <c r="AP2" s="10"/>
      <c r="AQ2" s="11"/>
      <c r="AR2" s="11"/>
      <c r="AS2" s="11"/>
      <c r="AT2" s="11"/>
    </row>
    <row r="3" spans="2:46" s="6" customFormat="1" ht="12" customHeight="1" x14ac:dyDescent="0.2">
      <c r="B3" s="50" t="s">
        <v>65</v>
      </c>
      <c r="C3" s="149">
        <f>PROJTITEL</f>
        <v>0</v>
      </c>
      <c r="D3" s="51"/>
      <c r="E3" s="51"/>
      <c r="F3" s="51"/>
      <c r="G3" s="52"/>
      <c r="H3" s="8"/>
      <c r="J3" s="8"/>
      <c r="M3" s="8"/>
      <c r="N3" s="8"/>
      <c r="AM3" s="9"/>
      <c r="AN3" s="9"/>
      <c r="AO3" s="9"/>
      <c r="AP3" s="10"/>
      <c r="AQ3" s="11"/>
      <c r="AR3" s="11"/>
      <c r="AS3" s="11"/>
      <c r="AT3" s="11"/>
    </row>
    <row r="4" spans="2:46" s="6" customFormat="1" ht="12" customHeight="1" x14ac:dyDescent="0.2">
      <c r="B4" s="50" t="s">
        <v>66</v>
      </c>
      <c r="C4" s="149" t="str">
        <f>Budget!$C$5</f>
        <v>Will be filled in by RVO</v>
      </c>
      <c r="D4" s="51"/>
      <c r="E4" s="51"/>
      <c r="F4" s="51"/>
      <c r="G4" s="52"/>
      <c r="H4" s="8"/>
      <c r="J4" s="8"/>
      <c r="M4" s="8"/>
      <c r="N4" s="8"/>
      <c r="AM4" s="9"/>
      <c r="AN4" s="9"/>
      <c r="AO4" s="9"/>
      <c r="AP4" s="10"/>
      <c r="AQ4" s="11"/>
      <c r="AR4" s="11"/>
      <c r="AS4" s="11"/>
      <c r="AT4" s="11"/>
    </row>
    <row r="5" spans="2:46" s="6" customFormat="1" ht="12.75" x14ac:dyDescent="0.2">
      <c r="B5" s="50" t="s">
        <v>67</v>
      </c>
      <c r="C5" s="149">
        <f>Budget!$C$6</f>
        <v>0</v>
      </c>
      <c r="D5" s="51"/>
      <c r="E5" s="51"/>
      <c r="F5" s="51"/>
      <c r="G5" s="52"/>
      <c r="H5" s="8"/>
      <c r="J5" s="8"/>
      <c r="M5" s="8"/>
      <c r="N5" s="8"/>
      <c r="AM5" s="9"/>
      <c r="AN5" s="9"/>
      <c r="AO5" s="9"/>
      <c r="AP5" s="10"/>
      <c r="AQ5" s="11"/>
      <c r="AR5" s="11"/>
      <c r="AS5" s="11"/>
      <c r="AT5" s="11"/>
    </row>
    <row r="6" spans="2:46" ht="24" customHeight="1" x14ac:dyDescent="0.15"/>
    <row r="7" spans="2:46" x14ac:dyDescent="0.15">
      <c r="B7" s="151" t="s">
        <v>76</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B7" s="22" t="s">
        <v>78</v>
      </c>
      <c r="AC7" s="22" t="s">
        <v>78</v>
      </c>
    </row>
    <row r="8" spans="2:46" x14ac:dyDescent="0.15">
      <c r="B8" s="151" t="s">
        <v>228</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c r="AB8" s="22" t="s">
        <v>246</v>
      </c>
      <c r="AC8" s="22" t="s">
        <v>247</v>
      </c>
    </row>
    <row r="9" spans="2:46" ht="12" thickBot="1" x14ac:dyDescent="0.2">
      <c r="B9" s="152" t="s">
        <v>229</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c r="AB9" s="157"/>
      <c r="AC9" s="157"/>
    </row>
    <row r="10" spans="2:46"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c r="AB10" s="40" t="s">
        <v>248</v>
      </c>
      <c r="AC10" s="40" t="s">
        <v>248</v>
      </c>
    </row>
    <row r="11" spans="2:46" x14ac:dyDescent="0.15">
      <c r="B11" s="21"/>
      <c r="C11" s="28" t="str">
        <f>IF('Activities total'!$AC$32&gt;20%,"The total costs for 'Projectcoordination &amp; Management' should not be more than 20% of the total costs for all activities.", "")</f>
        <v/>
      </c>
      <c r="D11" s="15"/>
      <c r="E11" s="15"/>
      <c r="F11" s="15"/>
      <c r="G11" s="15"/>
      <c r="H11" s="15"/>
      <c r="I11" s="22"/>
      <c r="J11" s="15"/>
      <c r="K11" s="22"/>
      <c r="L11" s="22"/>
      <c r="M11" s="15"/>
      <c r="N11" s="15"/>
      <c r="O11" s="22"/>
      <c r="P11" s="22"/>
      <c r="Q11" s="22"/>
      <c r="R11" s="22"/>
      <c r="S11" s="22"/>
      <c r="T11" s="22"/>
      <c r="U11" s="22"/>
      <c r="V11" s="22"/>
      <c r="W11" s="22"/>
      <c r="X11" s="22"/>
      <c r="Y11" s="22"/>
      <c r="Z11" s="22"/>
      <c r="AA11" s="1"/>
      <c r="AB11" s="21"/>
      <c r="AC11" s="21"/>
    </row>
    <row r="12" spans="2:46" x14ac:dyDescent="0.15">
      <c r="B12" s="158" t="s">
        <v>231</v>
      </c>
      <c r="C12" s="15">
        <f>SUM('Activities inception (main)'!C13:C18)+SUM('Activities year 1'!C13:C18)+SUM('Activities year 2'!C13:C18)+SUM('Activities Year 3'!C13:C18)+SUM('Activities year 4'!C13:C18)</f>
        <v>0</v>
      </c>
      <c r="D12" s="15">
        <f>SUM('Activities inception (main)'!D13:D18)+SUM('Activities year 1'!D13:D18)+SUM('Activities year 2'!D13:D18)+SUM('Activities Year 3'!D13:D18)+SUM('Activities year 4'!D13:D18)</f>
        <v>0</v>
      </c>
      <c r="E12" s="15">
        <f>SUM('Activities inception (main)'!E13:E18)+SUM('Activities year 1'!E13:E18)+SUM('Activities year 2'!E13:E18)+SUM('Activities Year 3'!E13:E18)+SUM('Activities year 4'!E13:E18)</f>
        <v>0</v>
      </c>
      <c r="F12" s="15">
        <f>SUM('Activities inception (main)'!F13:F18)+SUM('Activities year 1'!F13:F18)+SUM('Activities year 2'!F13:F18)+SUM('Activities Year 3'!F13:F18)+SUM('Activities year 4'!F13:F18)</f>
        <v>0</v>
      </c>
      <c r="G12" s="15">
        <f>SUM('Activities inception (main)'!G13:G18)+SUM('Activities year 1'!G13:G18)+SUM('Activities year 2'!G13:G18)+SUM('Activities Year 3'!G13:G18)+SUM('Activities year 4'!G13:G18)</f>
        <v>0</v>
      </c>
      <c r="H12" s="15">
        <f>SUM('Activities inception (main)'!H13:H18)+SUM('Activities year 1'!H13:H18)+SUM('Activities year 2'!H13:H18)+SUM('Activities Year 3'!H13:H18)+SUM('Activities year 4'!H13:H18)</f>
        <v>0</v>
      </c>
      <c r="I12" s="15">
        <f>SUM('Activities inception (main)'!I13:I18)+SUM('Activities year 1'!I13:I18)+SUM('Activities year 2'!I13:I18)+SUM('Activities Year 3'!I13:I18)+SUM('Activities year 4'!I13:I18)</f>
        <v>0</v>
      </c>
      <c r="J12" s="15">
        <f>SUM('Activities inception (main)'!J13:J18)+SUM('Activities year 1'!J13:J18)+SUM('Activities year 2'!J13:J18)+SUM('Activities Year 3'!J13:J18)+SUM('Activities year 4'!J13:J18)</f>
        <v>0</v>
      </c>
      <c r="K12" s="15">
        <f>SUM('Activities inception (main)'!K13:K18)+SUM('Activities year 1'!K13:K18)+SUM('Activities year 2'!K13:K18)+SUM('Activities Year 3'!K13:K18)+SUM('Activities year 4'!K13:K18)</f>
        <v>0</v>
      </c>
      <c r="L12" s="15">
        <f>SUM('Activities inception (main)'!L13:L18)+SUM('Activities year 1'!L13:L18)+SUM('Activities year 2'!L13:L18)+SUM('Activities Year 3'!L13:L18)+SUM('Activities year 4'!L13:L18)</f>
        <v>0</v>
      </c>
      <c r="M12" s="15">
        <f>SUM('Activities inception (main)'!M13:M18)+SUM('Activities year 1'!M13:M18)+SUM('Activities year 2'!M13:M18)+SUM('Activities Year 3'!M13:M18)+SUM('Activities year 4'!M13:M18)</f>
        <v>0</v>
      </c>
      <c r="N12" s="15">
        <f>SUM('Activities inception (main)'!N13:N18)+SUM('Activities year 1'!N13:N18)+SUM('Activities year 2'!N13:N18)+SUM('Activities Year 3'!N13:N18)+SUM('Activities year 4'!N13:N18)</f>
        <v>0</v>
      </c>
      <c r="O12" s="15">
        <f>SUM('Activities inception (main)'!O13:O18)+SUM('Activities year 1'!O13:O18)+SUM('Activities year 2'!O13:O18)+SUM('Activities Year 3'!O13:O18)+SUM('Activities year 4'!O13:O18)</f>
        <v>0</v>
      </c>
      <c r="P12" s="15">
        <f>SUM('Activities inception (main)'!P13:P18)+SUM('Activities year 1'!P13:P18)+SUM('Activities year 2'!P13:P18)+SUM('Activities Year 3'!P13:P18)+SUM('Activities year 4'!P13:P18)</f>
        <v>0</v>
      </c>
      <c r="Q12" s="15">
        <f>SUM('Activities inception (main)'!Q13:Q18)+SUM('Activities year 1'!Q13:Q18)+SUM('Activities year 2'!Q13:Q18)+SUM('Activities Year 3'!Q13:Q18)+SUM('Activities year 4'!Q13:Q18)</f>
        <v>0</v>
      </c>
      <c r="R12" s="15">
        <f>SUM('Activities inception (main)'!R13:R18)+SUM('Activities year 1'!R13:R18)+SUM('Activities year 2'!R13:R18)+SUM('Activities Year 3'!R13:R18)+SUM('Activities year 4'!R13:R18)</f>
        <v>0</v>
      </c>
      <c r="S12" s="15">
        <f>SUM('Activities inception (main)'!S13:S18)+SUM('Activities year 1'!S13:S18)+SUM('Activities year 2'!S13:S18)+SUM('Activities Year 3'!S13:S18)+SUM('Activities year 4'!S13:S18)</f>
        <v>0</v>
      </c>
      <c r="T12" s="15">
        <f>SUM('Activities inception (main)'!T13:T18)+SUM('Activities year 1'!T13:T18)+SUM('Activities year 2'!T13:T18)+SUM('Activities Year 3'!T13:T18)+SUM('Activities year 4'!T13:T18)</f>
        <v>0</v>
      </c>
      <c r="U12" s="15">
        <f>SUM('Activities inception (main)'!U13:U18)+SUM('Activities year 1'!U13:U18)+SUM('Activities year 2'!U13:U18)+SUM('Activities Year 3'!U13:U18)+SUM('Activities year 4'!U13:U18)</f>
        <v>0</v>
      </c>
      <c r="V12" s="15">
        <f>SUM('Activities inception (main)'!V13:V18)+SUM('Activities year 1'!V13:V18)+SUM('Activities year 2'!V13:V18)+SUM('Activities Year 3'!V13:V18)+SUM('Activities year 4'!V13:V18)</f>
        <v>0</v>
      </c>
      <c r="W12" s="15">
        <f>SUM('Activities inception (main)'!W13:W18)+SUM('Activities year 1'!W13:W18)+SUM('Activities year 2'!W13:W18)+SUM('Activities Year 3'!W13:W18)+SUM('Activities year 4'!W13:W18)</f>
        <v>0</v>
      </c>
      <c r="X12" s="15">
        <f>SUM('Activities inception (main)'!X13:X18)+SUM('Activities year 1'!X13:X18)+SUM('Activities year 2'!X13:X18)+SUM('Activities Year 3'!X13:X18)+SUM('Activities year 4'!X13:X18)</f>
        <v>0</v>
      </c>
      <c r="Y12" s="15">
        <f>SUM('Activities inception (main)'!Y13:Y18)+SUM('Activities year 1'!Y13:Y18)+SUM('Activities year 2'!Y13:Y18)+SUM('Activities Year 3'!Y13:Y18)+SUM('Activities year 4'!Y13:Y18)</f>
        <v>0</v>
      </c>
      <c r="Z12" s="15">
        <f>SUM('Activities inception (main)'!Z13:Z18)+SUM('Activities year 1'!Z13:Z18)+SUM('Activities year 2'!Z13:Z18)+SUM('Activities Year 3'!Z13:Z18)+SUM('Activities year 4'!Z13:Z18)</f>
        <v>0</v>
      </c>
      <c r="AA12" s="15">
        <f>SUM('Activities inception (main)'!AA13:AA18)+SUM('Activities year 1'!AA13:AA18)+SUM('Activities year 2'!AA13:AA18)+SUM('Activities Year 3'!AA13:AA18)+SUM('Activities year 4'!AA13:AA18)</f>
        <v>0</v>
      </c>
      <c r="AB12" s="22">
        <f>SUM(C12:AA12)</f>
        <v>0</v>
      </c>
      <c r="AC12" s="22">
        <f>(C12*$C$9)+(D12*$D$9)+(E12*$E$9)+(F12*$F$9)+(G12*$G$9)+(H12*$H$9)+(I12*$I$9)+(J12*$J$9)+(K12*$K$9)+(L12*$L$9)+(M12*$M$9)+(N12*$N$9)+(O12*$O$9)+(P12*$P$9)+(Q12*$Q$9)+(R12*$R$9)+(S12*$S$9)+(T12*$T$9)+(U12*$U$9)+(V12*$V$9)+(W12*$W$9)+(X12*$X$9)+(Y12*$Y$9)+(Z12*$Z$9)+(AA12*$AA$9)</f>
        <v>0</v>
      </c>
    </row>
    <row r="13" spans="2:46" x14ac:dyDescent="0.15">
      <c r="B13" s="1" t="s">
        <v>232</v>
      </c>
      <c r="C13" s="15">
        <f>SUM('Activities inception (main)'!C19:C24)+SUM('Activities year 1'!C19:C24)+SUM('Activities year 2'!C19:C24)+SUM('Activities Year 3'!C19:C24)+SUM('Activities year 4'!C19:C24)</f>
        <v>0</v>
      </c>
      <c r="D13" s="15">
        <f>SUM('Activities inception (main)'!D19:D24)+SUM('Activities year 1'!D19:D24)+SUM('Activities year 2'!D19:D24)+SUM('Activities Year 3'!D19:D24)+SUM('Activities year 4'!D19:D24)</f>
        <v>0</v>
      </c>
      <c r="E13" s="15">
        <f>SUM('Activities inception (main)'!E19:E24)+SUM('Activities year 1'!E19:E24)+SUM('Activities year 2'!E19:E24)+SUM('Activities Year 3'!E19:E24)+SUM('Activities year 4'!E19:E24)</f>
        <v>0</v>
      </c>
      <c r="F13" s="15">
        <f>SUM('Activities inception (main)'!F19:F24)+SUM('Activities year 1'!F19:F24)+SUM('Activities year 2'!F19:F24)+SUM('Activities Year 3'!F19:F24)+SUM('Activities year 4'!F19:F24)</f>
        <v>0</v>
      </c>
      <c r="G13" s="15">
        <f>SUM('Activities inception (main)'!G19:G24)+SUM('Activities year 1'!G19:G24)+SUM('Activities year 2'!G19:G24)+SUM('Activities Year 3'!G19:G24)+SUM('Activities year 4'!G19:G24)</f>
        <v>0</v>
      </c>
      <c r="H13" s="15">
        <f>SUM('Activities inception (main)'!H19:H24)+SUM('Activities year 1'!H19:H24)+SUM('Activities year 2'!H19:H24)+SUM('Activities Year 3'!H19:H24)+SUM('Activities year 4'!H19:H24)</f>
        <v>0</v>
      </c>
      <c r="I13" s="15">
        <f>SUM('Activities inception (main)'!I19:I24)+SUM('Activities year 1'!I19:I24)+SUM('Activities year 2'!I19:I24)+SUM('Activities Year 3'!I19:I24)+SUM('Activities year 4'!I19:I24)</f>
        <v>0</v>
      </c>
      <c r="J13" s="15">
        <f>SUM('Activities inception (main)'!J19:J24)+SUM('Activities year 1'!J19:J24)+SUM('Activities year 2'!J19:J24)+SUM('Activities Year 3'!J19:J24)+SUM('Activities year 4'!J19:J24)</f>
        <v>0</v>
      </c>
      <c r="K13" s="15">
        <f>SUM('Activities inception (main)'!K19:K24)+SUM('Activities year 1'!K19:K24)+SUM('Activities year 2'!K19:K24)+SUM('Activities Year 3'!K19:K24)+SUM('Activities year 4'!K19:K24)</f>
        <v>0</v>
      </c>
      <c r="L13" s="15">
        <f>SUM('Activities inception (main)'!L19:L24)+SUM('Activities year 1'!L19:L24)+SUM('Activities year 2'!L19:L24)+SUM('Activities Year 3'!L19:L24)+SUM('Activities year 4'!L19:L24)</f>
        <v>0</v>
      </c>
      <c r="M13" s="15">
        <f>SUM('Activities inception (main)'!M19:M24)+SUM('Activities year 1'!M19:M24)+SUM('Activities year 2'!M19:M24)+SUM('Activities Year 3'!M19:M24)+SUM('Activities year 4'!M19:M24)</f>
        <v>0</v>
      </c>
      <c r="N13" s="15">
        <f>SUM('Activities inception (main)'!N19:N24)+SUM('Activities year 1'!N19:N24)+SUM('Activities year 2'!N19:N24)+SUM('Activities Year 3'!N19:N24)+SUM('Activities year 4'!N19:N24)</f>
        <v>0</v>
      </c>
      <c r="O13" s="15">
        <f>SUM('Activities inception (main)'!O19:O24)+SUM('Activities year 1'!O19:O24)+SUM('Activities year 2'!O19:O24)+SUM('Activities Year 3'!O19:O24)+SUM('Activities year 4'!O19:O24)</f>
        <v>0</v>
      </c>
      <c r="P13" s="15">
        <f>SUM('Activities inception (main)'!P19:P24)+SUM('Activities year 1'!P19:P24)+SUM('Activities year 2'!P19:P24)+SUM('Activities Year 3'!P19:P24)+SUM('Activities year 4'!P19:P24)</f>
        <v>0</v>
      </c>
      <c r="Q13" s="15">
        <f>SUM('Activities inception (main)'!Q19:Q24)+SUM('Activities year 1'!Q19:Q24)+SUM('Activities year 2'!Q19:Q24)+SUM('Activities Year 3'!Q19:Q24)+SUM('Activities year 4'!Q19:Q24)</f>
        <v>0</v>
      </c>
      <c r="R13" s="15">
        <f>SUM('Activities inception (main)'!R19:R24)+SUM('Activities year 1'!R19:R24)+SUM('Activities year 2'!R19:R24)+SUM('Activities Year 3'!R19:R24)+SUM('Activities year 4'!R19:R24)</f>
        <v>0</v>
      </c>
      <c r="S13" s="15">
        <f>SUM('Activities inception (main)'!S19:S24)+SUM('Activities year 1'!S19:S24)+SUM('Activities year 2'!S19:S24)+SUM('Activities Year 3'!S19:S24)+SUM('Activities year 4'!S19:S24)</f>
        <v>0</v>
      </c>
      <c r="T13" s="15">
        <f>SUM('Activities inception (main)'!T19:T24)+SUM('Activities year 1'!T19:T24)+SUM('Activities year 2'!T19:T24)+SUM('Activities Year 3'!T19:T24)+SUM('Activities year 4'!T19:T24)</f>
        <v>0</v>
      </c>
      <c r="U13" s="15">
        <f>SUM('Activities inception (main)'!U19:U24)+SUM('Activities year 1'!U19:U24)+SUM('Activities year 2'!U19:U24)+SUM('Activities Year 3'!U19:U24)+SUM('Activities year 4'!U19:U24)</f>
        <v>0</v>
      </c>
      <c r="V13" s="15">
        <f>SUM('Activities inception (main)'!V19:V24)+SUM('Activities year 1'!V19:V24)+SUM('Activities year 2'!V19:V24)+SUM('Activities Year 3'!V19:V24)+SUM('Activities year 4'!V19:V24)</f>
        <v>0</v>
      </c>
      <c r="W13" s="15">
        <f>SUM('Activities inception (main)'!W19:W24)+SUM('Activities year 1'!W19:W24)+SUM('Activities year 2'!W19:W24)+SUM('Activities Year 3'!W19:W24)+SUM('Activities year 4'!W19:W24)</f>
        <v>0</v>
      </c>
      <c r="X13" s="15">
        <f>SUM('Activities inception (main)'!X19:X24)+SUM('Activities year 1'!X19:X24)+SUM('Activities year 2'!X19:X24)+SUM('Activities Year 3'!X19:X24)+SUM('Activities year 4'!X19:X24)</f>
        <v>0</v>
      </c>
      <c r="Y13" s="15">
        <f>SUM('Activities inception (main)'!Y19:Y24)+SUM('Activities year 1'!Y19:Y24)+SUM('Activities year 2'!Y19:Y24)+SUM('Activities Year 3'!Y19:Y24)+SUM('Activities year 4'!Y19:Y24)</f>
        <v>0</v>
      </c>
      <c r="Z13" s="15">
        <f>SUM('Activities inception (main)'!Z19:Z24)+SUM('Activities year 1'!Z19:Z24)+SUM('Activities year 2'!Z19:Z24)+SUM('Activities Year 3'!Z19:Z24)+SUM('Activities year 4'!Z19:Z24)</f>
        <v>0</v>
      </c>
      <c r="AA13" s="15">
        <f>SUM('Activities inception (main)'!AA19:AA24)+SUM('Activities year 1'!AA19:AA24)+SUM('Activities year 2'!AA19:AA24)+SUM('Activities Year 3'!AA19:AA24)+SUM('Activities year 4'!AA19:AA24)</f>
        <v>0</v>
      </c>
      <c r="AB13" s="22">
        <f>SUM(C13:AA13)</f>
        <v>0</v>
      </c>
      <c r="AC13" s="22">
        <f t="shared" ref="AC13:AC15" si="0">(C13*$C$9)+(D13*$D$9)+(E13*$E$9)+(F13*$F$9)+(G13*$G$9)+(H13*$H$9)+(I13*$I$9)+(J13*$J$9)+(K13*$K$9)+(L13*$L$9)+(M13*$M$9)+(N13*$N$9)+(O13*$O$9)+(P13*$P$9)+(Q13*$Q$9)+(R13*$R$9)+(S13*$S$9)+(T13*$T$9)+(U13*$U$9)+(V13*$V$9)+(W13*$W$9)+(X13*$X$9)+(Y13*$Y$9)+(Z13*$Z$9)+(AA13*$AA$9)</f>
        <v>0</v>
      </c>
    </row>
    <row r="14" spans="2:46" x14ac:dyDescent="0.15">
      <c r="B14" s="1" t="s">
        <v>233</v>
      </c>
      <c r="C14" s="15">
        <f>SUM('Activities inception (main)'!C25:C30)+SUM('Activities year 1'!C25:C30)+SUM('Activities year 2'!C25:C30)+SUM('Activities Year 3'!C25:C30)+SUM('Activities year 4'!C25:C30)</f>
        <v>0</v>
      </c>
      <c r="D14" s="15">
        <f>SUM('Activities inception (main)'!D25:D30)+SUM('Activities year 1'!D25:D30)+SUM('Activities year 2'!D25:D30)+SUM('Activities Year 3'!D25:D30)+SUM('Activities year 4'!D25:D30)</f>
        <v>0</v>
      </c>
      <c r="E14" s="15">
        <f>SUM('Activities inception (main)'!E25:E30)+SUM('Activities year 1'!E25:E30)+SUM('Activities year 2'!E25:E30)+SUM('Activities Year 3'!E25:E30)+SUM('Activities year 4'!E25:E30)</f>
        <v>0</v>
      </c>
      <c r="F14" s="15">
        <f>SUM('Activities inception (main)'!F25:F30)+SUM('Activities year 1'!F25:F30)+SUM('Activities year 2'!F25:F30)+SUM('Activities Year 3'!F25:F30)+SUM('Activities year 4'!F25:F30)</f>
        <v>0</v>
      </c>
      <c r="G14" s="15">
        <f>SUM('Activities inception (main)'!G25:G30)+SUM('Activities year 1'!G25:G30)+SUM('Activities year 2'!G25:G30)+SUM('Activities Year 3'!G25:G30)+SUM('Activities year 4'!G25:G30)</f>
        <v>0</v>
      </c>
      <c r="H14" s="15">
        <f>SUM('Activities inception (main)'!H25:H30)+SUM('Activities year 1'!H25:H30)+SUM('Activities year 2'!H25:H30)+SUM('Activities Year 3'!H25:H30)+SUM('Activities year 4'!H25:H30)</f>
        <v>0</v>
      </c>
      <c r="I14" s="15">
        <f>SUM('Activities inception (main)'!I25:I30)+SUM('Activities year 1'!I25:I30)+SUM('Activities year 2'!I25:I30)+SUM('Activities Year 3'!I25:I30)+SUM('Activities year 4'!I25:I30)</f>
        <v>0</v>
      </c>
      <c r="J14" s="15">
        <f>SUM('Activities inception (main)'!J25:J30)+SUM('Activities year 1'!J25:J30)+SUM('Activities year 2'!J25:J30)+SUM('Activities Year 3'!J25:J30)+SUM('Activities year 4'!J25:J30)</f>
        <v>0</v>
      </c>
      <c r="K14" s="15">
        <f>SUM('Activities inception (main)'!K25:K30)+SUM('Activities year 1'!K25:K30)+SUM('Activities year 2'!K25:K30)+SUM('Activities Year 3'!K25:K30)+SUM('Activities year 4'!K25:K30)</f>
        <v>0</v>
      </c>
      <c r="L14" s="15">
        <f>SUM('Activities inception (main)'!L25:L30)+SUM('Activities year 1'!L25:L30)+SUM('Activities year 2'!L25:L30)+SUM('Activities Year 3'!L25:L30)+SUM('Activities year 4'!L25:L30)</f>
        <v>0</v>
      </c>
      <c r="M14" s="15">
        <f>SUM('Activities inception (main)'!M25:M30)+SUM('Activities year 1'!M25:M30)+SUM('Activities year 2'!M25:M30)+SUM('Activities Year 3'!M25:M30)+SUM('Activities year 4'!M25:M30)</f>
        <v>0</v>
      </c>
      <c r="N14" s="15">
        <f>SUM('Activities inception (main)'!N25:N30)+SUM('Activities year 1'!N25:N30)+SUM('Activities year 2'!N25:N30)+SUM('Activities Year 3'!N25:N30)+SUM('Activities year 4'!N25:N30)</f>
        <v>0</v>
      </c>
      <c r="O14" s="15">
        <f>SUM('Activities inception (main)'!O25:O30)+SUM('Activities year 1'!O25:O30)+SUM('Activities year 2'!O25:O30)+SUM('Activities Year 3'!O25:O30)+SUM('Activities year 4'!O25:O30)</f>
        <v>0</v>
      </c>
      <c r="P14" s="15">
        <f>SUM('Activities inception (main)'!P25:P30)+SUM('Activities year 1'!P25:P30)+SUM('Activities year 2'!P25:P30)+SUM('Activities Year 3'!P25:P30)+SUM('Activities year 4'!P25:P30)</f>
        <v>0</v>
      </c>
      <c r="Q14" s="15">
        <f>SUM('Activities inception (main)'!Q25:Q30)+SUM('Activities year 1'!Q25:Q30)+SUM('Activities year 2'!Q25:Q30)+SUM('Activities Year 3'!Q25:Q30)+SUM('Activities year 4'!Q25:Q30)</f>
        <v>0</v>
      </c>
      <c r="R14" s="15">
        <f>SUM('Activities inception (main)'!R25:R30)+SUM('Activities year 1'!R25:R30)+SUM('Activities year 2'!R25:R30)+SUM('Activities Year 3'!R25:R30)+SUM('Activities year 4'!R25:R30)</f>
        <v>0</v>
      </c>
      <c r="S14" s="15">
        <f>SUM('Activities inception (main)'!S25:S30)+SUM('Activities year 1'!S25:S30)+SUM('Activities year 2'!S25:S30)+SUM('Activities Year 3'!S25:S30)+SUM('Activities year 4'!S25:S30)</f>
        <v>0</v>
      </c>
      <c r="T14" s="15">
        <f>SUM('Activities inception (main)'!T25:T30)+SUM('Activities year 1'!T25:T30)+SUM('Activities year 2'!T25:T30)+SUM('Activities Year 3'!T25:T30)+SUM('Activities year 4'!T25:T30)</f>
        <v>0</v>
      </c>
      <c r="U14" s="15">
        <f>SUM('Activities inception (main)'!U25:U30)+SUM('Activities year 1'!U25:U30)+SUM('Activities year 2'!U25:U30)+SUM('Activities Year 3'!U25:U30)+SUM('Activities year 4'!U25:U30)</f>
        <v>0</v>
      </c>
      <c r="V14" s="15">
        <f>SUM('Activities inception (main)'!V25:V30)+SUM('Activities year 1'!V25:V30)+SUM('Activities year 2'!V25:V30)+SUM('Activities Year 3'!V25:V30)+SUM('Activities year 4'!V25:V30)</f>
        <v>0</v>
      </c>
      <c r="W14" s="15">
        <f>SUM('Activities inception (main)'!W25:W30)+SUM('Activities year 1'!W25:W30)+SUM('Activities year 2'!W25:W30)+SUM('Activities Year 3'!W25:W30)+SUM('Activities year 4'!W25:W30)</f>
        <v>0</v>
      </c>
      <c r="X14" s="15">
        <f>SUM('Activities inception (main)'!X25:X30)+SUM('Activities year 1'!X25:X30)+SUM('Activities year 2'!X25:X30)+SUM('Activities Year 3'!X25:X30)+SUM('Activities year 4'!X25:X30)</f>
        <v>0</v>
      </c>
      <c r="Y14" s="15">
        <f>SUM('Activities inception (main)'!Y25:Y30)+SUM('Activities year 1'!Y25:Y30)+SUM('Activities year 2'!Y25:Y30)+SUM('Activities Year 3'!Y25:Y30)+SUM('Activities year 4'!Y25:Y30)</f>
        <v>0</v>
      </c>
      <c r="Z14" s="15">
        <f>SUM('Activities inception (main)'!Z25:Z30)+SUM('Activities year 1'!Z25:Z30)+SUM('Activities year 2'!Z25:Z30)+SUM('Activities Year 3'!Z25:Z30)+SUM('Activities year 4'!Z25:Z30)</f>
        <v>0</v>
      </c>
      <c r="AA14" s="15">
        <f>SUM('Activities inception (main)'!AA25:AA30)+SUM('Activities year 1'!AA25:AA30)+SUM('Activities year 2'!AA25:AA30)+SUM('Activities Year 3'!AA25:AA30)+SUM('Activities year 4'!AA25:AA30)</f>
        <v>0</v>
      </c>
      <c r="AB14" s="22">
        <f>SUM(C14:AA14)</f>
        <v>0</v>
      </c>
      <c r="AC14" s="22">
        <f t="shared" si="0"/>
        <v>0</v>
      </c>
    </row>
    <row r="15" spans="2:46" x14ac:dyDescent="0.15">
      <c r="B15" s="1" t="s">
        <v>234</v>
      </c>
      <c r="C15" s="15">
        <f>SUM('Activities inception (main)'!C31:C36)+SUM('Activities year 1'!C31:C36)+SUM('Activities year 2'!C31:C36)+SUM('Activities Year 3'!C31:C36)+SUM('Activities year 4'!C31:C36)</f>
        <v>0</v>
      </c>
      <c r="D15" s="15">
        <f>SUM('Activities inception (main)'!D31:D36)+SUM('Activities year 1'!D31:D36)+SUM('Activities year 2'!D31:D36)+SUM('Activities Year 3'!D31:D36)+SUM('Activities year 4'!D31:D36)</f>
        <v>0</v>
      </c>
      <c r="E15" s="15">
        <f>SUM('Activities inception (main)'!E31:E36)+SUM('Activities year 1'!E31:E36)+SUM('Activities year 2'!E31:E36)+SUM('Activities Year 3'!E31:E36)+SUM('Activities year 4'!E31:E36)</f>
        <v>0</v>
      </c>
      <c r="F15" s="15">
        <f>SUM('Activities inception (main)'!F31:F36)+SUM('Activities year 1'!F31:F36)+SUM('Activities year 2'!F31:F36)+SUM('Activities Year 3'!F31:F36)+SUM('Activities year 4'!F31:F36)</f>
        <v>0</v>
      </c>
      <c r="G15" s="15">
        <f>SUM('Activities inception (main)'!G31:G36)+SUM('Activities year 1'!G31:G36)+SUM('Activities year 2'!G31:G36)+SUM('Activities Year 3'!G31:G36)+SUM('Activities year 4'!G31:G36)</f>
        <v>0</v>
      </c>
      <c r="H15" s="15">
        <f>SUM('Activities inception (main)'!H31:H36)+SUM('Activities year 1'!H31:H36)+SUM('Activities year 2'!H31:H36)+SUM('Activities Year 3'!H31:H36)+SUM('Activities year 4'!H31:H36)</f>
        <v>0</v>
      </c>
      <c r="I15" s="15">
        <f>SUM('Activities inception (main)'!I31:I36)+SUM('Activities year 1'!I31:I36)+SUM('Activities year 2'!I31:I36)+SUM('Activities Year 3'!I31:I36)+SUM('Activities year 4'!I31:I36)</f>
        <v>0</v>
      </c>
      <c r="J15" s="15">
        <f>SUM('Activities inception (main)'!J31:J36)+SUM('Activities year 1'!J31:J36)+SUM('Activities year 2'!J31:J36)+SUM('Activities Year 3'!J31:J36)+SUM('Activities year 4'!J31:J36)</f>
        <v>0</v>
      </c>
      <c r="K15" s="15">
        <f>SUM('Activities inception (main)'!K31:K36)+SUM('Activities year 1'!K31:K36)+SUM('Activities year 2'!K31:K36)+SUM('Activities Year 3'!K31:K36)+SUM('Activities year 4'!K31:K36)</f>
        <v>0</v>
      </c>
      <c r="L15" s="15">
        <f>SUM('Activities inception (main)'!L31:L36)+SUM('Activities year 1'!L31:L36)+SUM('Activities year 2'!L31:L36)+SUM('Activities Year 3'!L31:L36)+SUM('Activities year 4'!L31:L36)</f>
        <v>0</v>
      </c>
      <c r="M15" s="15">
        <f>SUM('Activities inception (main)'!M31:M36)+SUM('Activities year 1'!M31:M36)+SUM('Activities year 2'!M31:M36)+SUM('Activities Year 3'!M31:M36)+SUM('Activities year 4'!M31:M36)</f>
        <v>0</v>
      </c>
      <c r="N15" s="15">
        <f>SUM('Activities inception (main)'!N31:N36)+SUM('Activities year 1'!N31:N36)+SUM('Activities year 2'!N31:N36)+SUM('Activities Year 3'!N31:N36)+SUM('Activities year 4'!N31:N36)</f>
        <v>0</v>
      </c>
      <c r="O15" s="15">
        <f>SUM('Activities inception (main)'!O31:O36)+SUM('Activities year 1'!O31:O36)+SUM('Activities year 2'!O31:O36)+SUM('Activities Year 3'!O31:O36)+SUM('Activities year 4'!O31:O36)</f>
        <v>0</v>
      </c>
      <c r="P15" s="15">
        <f>SUM('Activities inception (main)'!P31:P36)+SUM('Activities year 1'!P31:P36)+SUM('Activities year 2'!P31:P36)+SUM('Activities Year 3'!P31:P36)+SUM('Activities year 4'!P31:P36)</f>
        <v>0</v>
      </c>
      <c r="Q15" s="15">
        <f>SUM('Activities inception (main)'!Q31:Q36)+SUM('Activities year 1'!Q31:Q36)+SUM('Activities year 2'!Q31:Q36)+SUM('Activities Year 3'!Q31:Q36)+SUM('Activities year 4'!Q31:Q36)</f>
        <v>0</v>
      </c>
      <c r="R15" s="15">
        <f>SUM('Activities inception (main)'!R31:R36)+SUM('Activities year 1'!R31:R36)+SUM('Activities year 2'!R31:R36)+SUM('Activities Year 3'!R31:R36)+SUM('Activities year 4'!R31:R36)</f>
        <v>0</v>
      </c>
      <c r="S15" s="15">
        <f>SUM('Activities inception (main)'!S31:S36)+SUM('Activities year 1'!S31:S36)+SUM('Activities year 2'!S31:S36)+SUM('Activities Year 3'!S31:S36)+SUM('Activities year 4'!S31:S36)</f>
        <v>0</v>
      </c>
      <c r="T15" s="15">
        <f>SUM('Activities inception (main)'!T31:T36)+SUM('Activities year 1'!T31:T36)+SUM('Activities year 2'!T31:T36)+SUM('Activities Year 3'!T31:T36)+SUM('Activities year 4'!T31:T36)</f>
        <v>0</v>
      </c>
      <c r="U15" s="15">
        <f>SUM('Activities inception (main)'!U31:U36)+SUM('Activities year 1'!U31:U36)+SUM('Activities year 2'!U31:U36)+SUM('Activities Year 3'!U31:U36)+SUM('Activities year 4'!U31:U36)</f>
        <v>0</v>
      </c>
      <c r="V15" s="15">
        <f>SUM('Activities inception (main)'!V31:V36)+SUM('Activities year 1'!V31:V36)+SUM('Activities year 2'!V31:V36)+SUM('Activities Year 3'!V31:V36)+SUM('Activities year 4'!V31:V36)</f>
        <v>0</v>
      </c>
      <c r="W15" s="15">
        <f>SUM('Activities inception (main)'!W31:W36)+SUM('Activities year 1'!W31:W36)+SUM('Activities year 2'!W31:W36)+SUM('Activities Year 3'!W31:W36)+SUM('Activities year 4'!W31:W36)</f>
        <v>0</v>
      </c>
      <c r="X15" s="15">
        <f>SUM('Activities inception (main)'!X31:X36)+SUM('Activities year 1'!X31:X36)+SUM('Activities year 2'!X31:X36)+SUM('Activities Year 3'!X31:X36)+SUM('Activities year 4'!X31:X36)</f>
        <v>0</v>
      </c>
      <c r="Y15" s="15">
        <f>SUM('Activities inception (main)'!Y31:Y36)+SUM('Activities year 1'!Y31:Y36)+SUM('Activities year 2'!Y31:Y36)+SUM('Activities Year 3'!Y31:Y36)+SUM('Activities year 4'!Y31:Y36)</f>
        <v>0</v>
      </c>
      <c r="Z15" s="15">
        <f>SUM('Activities inception (main)'!Z31:Z36)+SUM('Activities year 1'!Z31:Z36)+SUM('Activities year 2'!Z31:Z36)+SUM('Activities Year 3'!Z31:Z36)+SUM('Activities year 4'!Z31:Z36)</f>
        <v>0</v>
      </c>
      <c r="AA15" s="15">
        <f>SUM('Activities inception (main)'!AA31:AA36)+SUM('Activities year 1'!AA31:AA36)+SUM('Activities year 2'!AA31:AA36)+SUM('Activities Year 3'!AA31:AA36)+SUM('Activities year 4'!AA31:AA36)</f>
        <v>0</v>
      </c>
      <c r="AB15" s="22">
        <f>SUM(C15:AA15)</f>
        <v>0</v>
      </c>
      <c r="AC15" s="22">
        <f t="shared" si="0"/>
        <v>0</v>
      </c>
    </row>
    <row r="16" spans="2:46" x14ac:dyDescent="0.15">
      <c r="B16" s="1" t="s">
        <v>235</v>
      </c>
      <c r="C16" s="15">
        <f>SUM('Activities inception (main)'!C37:C42)+SUM('Activities year 1'!C37:C42)+SUM('Activities year 2'!C37:C42)+SUM('Activities Year 3'!C37:C42)+SUM('Activities year 4'!C37:C42)</f>
        <v>0</v>
      </c>
      <c r="D16" s="15">
        <f>SUM('Activities inception (main)'!D37:D42)+SUM('Activities year 1'!D37:D42)+SUM('Activities year 2'!D37:D42)+SUM('Activities Year 3'!D37:D42)+SUM('Activities year 4'!D37:D42)</f>
        <v>0</v>
      </c>
      <c r="E16" s="15">
        <f>SUM('Activities inception (main)'!E37:E42)+SUM('Activities year 1'!E37:E42)+SUM('Activities year 2'!E37:E42)+SUM('Activities Year 3'!E37:E42)+SUM('Activities year 4'!E37:E42)</f>
        <v>0</v>
      </c>
      <c r="F16" s="15">
        <f>SUM('Activities inception (main)'!F37:F42)+SUM('Activities year 1'!F37:F42)+SUM('Activities year 2'!F37:F42)+SUM('Activities Year 3'!F37:F42)+SUM('Activities year 4'!F37:F42)</f>
        <v>0</v>
      </c>
      <c r="G16" s="15">
        <f>SUM('Activities inception (main)'!G37:G42)+SUM('Activities year 1'!G37:G42)+SUM('Activities year 2'!G37:G42)+SUM('Activities Year 3'!G37:G42)+SUM('Activities year 4'!G37:G42)</f>
        <v>0</v>
      </c>
      <c r="H16" s="15">
        <f>SUM('Activities inception (main)'!H37:H42)+SUM('Activities year 1'!H37:H42)+SUM('Activities year 2'!H37:H42)+SUM('Activities Year 3'!H37:H42)+SUM('Activities year 4'!H37:H42)</f>
        <v>0</v>
      </c>
      <c r="I16" s="15">
        <f>SUM('Activities inception (main)'!I37:I42)+SUM('Activities year 1'!I37:I42)+SUM('Activities year 2'!I37:I42)+SUM('Activities Year 3'!I37:I42)+SUM('Activities year 4'!I37:I42)</f>
        <v>0</v>
      </c>
      <c r="J16" s="15">
        <f>SUM('Activities inception (main)'!J37:J42)+SUM('Activities year 1'!J37:J42)+SUM('Activities year 2'!J37:J42)+SUM('Activities Year 3'!J37:J42)+SUM('Activities year 4'!J37:J42)</f>
        <v>0</v>
      </c>
      <c r="K16" s="15">
        <f>SUM('Activities inception (main)'!K37:K42)+SUM('Activities year 1'!K37:K42)+SUM('Activities year 2'!K37:K42)+SUM('Activities Year 3'!K37:K42)+SUM('Activities year 4'!K37:K42)</f>
        <v>0</v>
      </c>
      <c r="L16" s="15">
        <f>SUM('Activities inception (main)'!L37:L42)+SUM('Activities year 1'!L37:L42)+SUM('Activities year 2'!L37:L42)+SUM('Activities Year 3'!L37:L42)+SUM('Activities year 4'!L37:L42)</f>
        <v>0</v>
      </c>
      <c r="M16" s="15">
        <f>SUM('Activities inception (main)'!M37:M42)+SUM('Activities year 1'!M37:M42)+SUM('Activities year 2'!M37:M42)+SUM('Activities Year 3'!M37:M42)+SUM('Activities year 4'!M37:M42)</f>
        <v>0</v>
      </c>
      <c r="N16" s="15">
        <f>SUM('Activities inception (main)'!N37:N42)+SUM('Activities year 1'!N37:N42)+SUM('Activities year 2'!N37:N42)+SUM('Activities Year 3'!N37:N42)+SUM('Activities year 4'!N37:N42)</f>
        <v>0</v>
      </c>
      <c r="O16" s="15">
        <f>SUM('Activities inception (main)'!O37:O42)+SUM('Activities year 1'!O37:O42)+SUM('Activities year 2'!O37:O42)+SUM('Activities Year 3'!O37:O42)+SUM('Activities year 4'!O37:O42)</f>
        <v>0</v>
      </c>
      <c r="P16" s="15">
        <f>SUM('Activities inception (main)'!P37:P42)+SUM('Activities year 1'!P37:P42)+SUM('Activities year 2'!P37:P42)+SUM('Activities Year 3'!P37:P42)+SUM('Activities year 4'!P37:P42)</f>
        <v>0</v>
      </c>
      <c r="Q16" s="15">
        <f>SUM('Activities inception (main)'!Q37:Q42)+SUM('Activities year 1'!Q37:Q42)+SUM('Activities year 2'!Q37:Q42)+SUM('Activities Year 3'!Q37:Q42)+SUM('Activities year 4'!Q37:Q42)</f>
        <v>0</v>
      </c>
      <c r="R16" s="15">
        <f>SUM('Activities inception (main)'!R37:R42)+SUM('Activities year 1'!R37:R42)+SUM('Activities year 2'!R37:R42)+SUM('Activities Year 3'!R37:R42)+SUM('Activities year 4'!R37:R42)</f>
        <v>0</v>
      </c>
      <c r="S16" s="15">
        <f>SUM('Activities inception (main)'!S37:S42)+SUM('Activities year 1'!S37:S42)+SUM('Activities year 2'!S37:S42)+SUM('Activities Year 3'!S37:S42)+SUM('Activities year 4'!S37:S42)</f>
        <v>0</v>
      </c>
      <c r="T16" s="15">
        <f>SUM('Activities inception (main)'!T37:T42)+SUM('Activities year 1'!T37:T42)+SUM('Activities year 2'!T37:T42)+SUM('Activities Year 3'!T37:T42)+SUM('Activities year 4'!T37:T42)</f>
        <v>0</v>
      </c>
      <c r="U16" s="15">
        <f>SUM('Activities inception (main)'!U37:U42)+SUM('Activities year 1'!U37:U42)+SUM('Activities year 2'!U37:U42)+SUM('Activities Year 3'!U37:U42)+SUM('Activities year 4'!U37:U42)</f>
        <v>0</v>
      </c>
      <c r="V16" s="15">
        <f>SUM('Activities inception (main)'!V37:V42)+SUM('Activities year 1'!V37:V42)+SUM('Activities year 2'!V37:V42)+SUM('Activities Year 3'!V37:V42)+SUM('Activities year 4'!V37:V42)</f>
        <v>0</v>
      </c>
      <c r="W16" s="15">
        <f>SUM('Activities inception (main)'!W37:W42)+SUM('Activities year 1'!W37:W42)+SUM('Activities year 2'!W37:W42)+SUM('Activities Year 3'!W37:W42)+SUM('Activities year 4'!W37:W42)</f>
        <v>0</v>
      </c>
      <c r="X16" s="15">
        <f>SUM('Activities inception (main)'!X37:X42)+SUM('Activities year 1'!X37:X42)+SUM('Activities year 2'!X37:X42)+SUM('Activities Year 3'!X37:X42)+SUM('Activities year 4'!X37:X42)</f>
        <v>0</v>
      </c>
      <c r="Y16" s="15">
        <f>SUM('Activities inception (main)'!Y37:Y42)+SUM('Activities year 1'!Y37:Y42)+SUM('Activities year 2'!Y37:Y42)+SUM('Activities Year 3'!Y37:Y42)+SUM('Activities year 4'!Y37:Y42)</f>
        <v>0</v>
      </c>
      <c r="Z16" s="15">
        <f>SUM('Activities inception (main)'!Z37:Z42)+SUM('Activities year 1'!Z37:Z42)+SUM('Activities year 2'!Z37:Z42)+SUM('Activities Year 3'!Z37:Z42)+SUM('Activities year 4'!Z37:Z42)</f>
        <v>0</v>
      </c>
      <c r="AA16" s="15">
        <f>SUM('Activities inception (main)'!AA37:AA42)+SUM('Activities year 1'!AA37:AA42)+SUM('Activities year 2'!AA37:AA42)+SUM('Activities Year 3'!AA37:AA42)+SUM('Activities year 4'!AA37:AA42)</f>
        <v>0</v>
      </c>
      <c r="AB16" s="22">
        <f>SUM(C16:AA16)</f>
        <v>0</v>
      </c>
      <c r="AC16" s="22">
        <f>(C16*$C$9)+(D16*$D$9)+(E16*$E$9)+(F16*$F$9)+(G16*$G$9)+(H16*$H$9)+(I16*$I$9)+(J16*$J$9)+(K16*$K$9)+(L16*$L$9)+(M16*$M$9)+(N16*$N$9)+(O16*$O$9)+(P16*$P$9)+(Q16*$Q$9)+(R16*$R$9)+(S16*$S$9)+(T16*$T$9)+(U16*$U$9)+(V16*$V$9)+(W16*$W$9)+(X16*$X$9)+(Y16*$Y$9)+(Z16*$Z$9)+(AA16*$AA$9)</f>
        <v>0</v>
      </c>
    </row>
    <row r="17" spans="1:30" x14ac:dyDescent="0.15">
      <c r="A17" s="17" t="s">
        <v>236</v>
      </c>
      <c r="B17" s="2" t="s">
        <v>237</v>
      </c>
      <c r="C17" s="16">
        <f>SUM(C12:C16)</f>
        <v>0</v>
      </c>
      <c r="D17" s="16">
        <f t="shared" ref="D17:P17" si="1">SUM(D12:D16)</f>
        <v>0</v>
      </c>
      <c r="E17" s="16">
        <f t="shared" si="1"/>
        <v>0</v>
      </c>
      <c r="F17" s="16">
        <f t="shared" si="1"/>
        <v>0</v>
      </c>
      <c r="G17" s="16">
        <f t="shared" si="1"/>
        <v>0</v>
      </c>
      <c r="H17" s="16">
        <f t="shared" si="1"/>
        <v>0</v>
      </c>
      <c r="I17" s="16">
        <f t="shared" si="1"/>
        <v>0</v>
      </c>
      <c r="J17" s="16">
        <f t="shared" si="1"/>
        <v>0</v>
      </c>
      <c r="K17" s="16">
        <f t="shared" si="1"/>
        <v>0</v>
      </c>
      <c r="L17" s="16">
        <f t="shared" si="1"/>
        <v>0</v>
      </c>
      <c r="M17" s="16">
        <f t="shared" si="1"/>
        <v>0</v>
      </c>
      <c r="N17" s="16">
        <f t="shared" si="1"/>
        <v>0</v>
      </c>
      <c r="O17" s="16">
        <f t="shared" si="1"/>
        <v>0</v>
      </c>
      <c r="P17" s="16">
        <f t="shared" si="1"/>
        <v>0</v>
      </c>
      <c r="Q17" s="16">
        <f t="shared" ref="Q17:AA17" si="2">SUM(Q12:Q16)</f>
        <v>0</v>
      </c>
      <c r="R17" s="16">
        <f t="shared" si="2"/>
        <v>0</v>
      </c>
      <c r="S17" s="16">
        <f t="shared" si="2"/>
        <v>0</v>
      </c>
      <c r="T17" s="16">
        <f t="shared" si="2"/>
        <v>0</v>
      </c>
      <c r="U17" s="16">
        <f t="shared" si="2"/>
        <v>0</v>
      </c>
      <c r="V17" s="16">
        <f t="shared" si="2"/>
        <v>0</v>
      </c>
      <c r="W17" s="16">
        <f t="shared" si="2"/>
        <v>0</v>
      </c>
      <c r="X17" s="16">
        <f t="shared" si="2"/>
        <v>0</v>
      </c>
      <c r="Y17" s="16">
        <f t="shared" si="2"/>
        <v>0</v>
      </c>
      <c r="Z17" s="16">
        <f t="shared" si="2"/>
        <v>0</v>
      </c>
      <c r="AA17" s="16">
        <f t="shared" si="2"/>
        <v>0</v>
      </c>
      <c r="AB17" s="16">
        <f>SUM(AB12:AB16)</f>
        <v>0</v>
      </c>
      <c r="AC17" s="16">
        <f>SUM(AC12:AC16)</f>
        <v>0</v>
      </c>
      <c r="AD17" s="20"/>
    </row>
    <row r="18" spans="1:30" x14ac:dyDescent="0.15">
      <c r="B18" s="1"/>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21"/>
      <c r="AC18" s="21"/>
    </row>
    <row r="19" spans="1:30" x14ac:dyDescent="0.15">
      <c r="B19" s="23" t="s">
        <v>238</v>
      </c>
      <c r="C19" s="24" t="s">
        <v>77</v>
      </c>
      <c r="D19" s="24" t="s">
        <v>77</v>
      </c>
      <c r="E19" s="24" t="s">
        <v>77</v>
      </c>
      <c r="F19" s="24" t="s">
        <v>77</v>
      </c>
      <c r="G19" s="24" t="s">
        <v>77</v>
      </c>
      <c r="H19" s="24" t="s">
        <v>77</v>
      </c>
      <c r="I19" s="24" t="s">
        <v>77</v>
      </c>
      <c r="J19" s="24" t="s">
        <v>77</v>
      </c>
      <c r="K19" s="24" t="s">
        <v>77</v>
      </c>
      <c r="L19" s="24" t="s">
        <v>77</v>
      </c>
      <c r="M19" s="24" t="s">
        <v>77</v>
      </c>
      <c r="N19" s="24" t="s">
        <v>77</v>
      </c>
      <c r="O19" s="24" t="s">
        <v>77</v>
      </c>
      <c r="P19" s="24" t="s">
        <v>77</v>
      </c>
      <c r="Q19" s="24" t="s">
        <v>77</v>
      </c>
      <c r="R19" s="24" t="s">
        <v>77</v>
      </c>
      <c r="S19" s="24" t="s">
        <v>77</v>
      </c>
      <c r="T19" s="24" t="s">
        <v>77</v>
      </c>
      <c r="U19" s="24" t="s">
        <v>77</v>
      </c>
      <c r="V19" s="24" t="s">
        <v>77</v>
      </c>
      <c r="W19" s="24" t="s">
        <v>77</v>
      </c>
      <c r="X19" s="24" t="s">
        <v>77</v>
      </c>
      <c r="Y19" s="24" t="s">
        <v>77</v>
      </c>
      <c r="Z19" s="24" t="s">
        <v>77</v>
      </c>
      <c r="AA19" s="24" t="s">
        <v>77</v>
      </c>
      <c r="AB19" s="24" t="s">
        <v>249</v>
      </c>
      <c r="AC19" s="24" t="s">
        <v>249</v>
      </c>
    </row>
    <row r="20" spans="1:30" x14ac:dyDescent="0.15">
      <c r="B20" s="21"/>
      <c r="C20" s="28" t="str">
        <f>IF('Activities total'!$AC$32&gt;20%,"The total costs for 'Projectcoordination &amp; Management' should not be more than 20% of the total costs for all activities.", "")</f>
        <v/>
      </c>
      <c r="D20" s="15"/>
      <c r="E20" s="15"/>
      <c r="F20" s="15"/>
      <c r="G20" s="15"/>
      <c r="H20" s="15"/>
      <c r="I20" s="15"/>
      <c r="J20" s="15"/>
      <c r="K20" s="15"/>
      <c r="L20" s="15"/>
      <c r="M20" s="15"/>
      <c r="N20" s="15"/>
      <c r="O20" s="15"/>
      <c r="P20" s="15"/>
      <c r="Q20" s="15"/>
      <c r="R20" s="15"/>
      <c r="S20" s="15"/>
      <c r="T20" s="15"/>
      <c r="U20" s="15"/>
      <c r="V20" s="15"/>
      <c r="W20" s="15"/>
      <c r="X20" s="15"/>
      <c r="Y20" s="15"/>
      <c r="Z20" s="15"/>
      <c r="AA20" s="1"/>
      <c r="AB20" s="21"/>
      <c r="AC20" s="21"/>
    </row>
    <row r="21" spans="1:30" x14ac:dyDescent="0.15">
      <c r="B21" s="158" t="s">
        <v>231</v>
      </c>
      <c r="C21" s="15">
        <f>SUM('Activities inception (main)'!C48:C53)+SUM('Activities year 1'!C48:C53)+SUM('Activities year 2'!C48:C53)+SUM('Activities Year 3'!C48:C53)+SUM('Activities year 4'!C48:C53)</f>
        <v>0</v>
      </c>
      <c r="D21" s="15">
        <f>SUM('Activities inception (main)'!D48:D53)+SUM('Activities year 1'!D48:D53)+SUM('Activities year 2'!D48:D53)+SUM('Activities Year 3'!D48:D53)+SUM('Activities year 4'!D48:D53)</f>
        <v>0</v>
      </c>
      <c r="E21" s="15">
        <f>SUM('Activities inception (main)'!E48:E53)+SUM('Activities year 1'!E48:E53)+SUM('Activities year 2'!E48:E53)+SUM('Activities Year 3'!E48:E53)+SUM('Activities year 4'!E48:E53)</f>
        <v>0</v>
      </c>
      <c r="F21" s="15">
        <f>SUM('Activities inception (main)'!F48:F53)+SUM('Activities year 1'!F48:F53)+SUM('Activities year 2'!F48:F53)+SUM('Activities Year 3'!F48:F53)+SUM('Activities year 4'!F48:F53)</f>
        <v>0</v>
      </c>
      <c r="G21" s="15">
        <f>SUM('Activities inception (main)'!G48:G53)+SUM('Activities year 1'!G48:G53)+SUM('Activities year 2'!G48:G53)+SUM('Activities Year 3'!G48:G53)+SUM('Activities year 4'!G48:G53)</f>
        <v>0</v>
      </c>
      <c r="H21" s="15">
        <f>SUM('Activities inception (main)'!H48:H53)+SUM('Activities year 1'!H48:H53)+SUM('Activities year 2'!H48:H53)+SUM('Activities Year 3'!H48:H53)+SUM('Activities year 4'!H48:H53)</f>
        <v>0</v>
      </c>
      <c r="I21" s="15">
        <f>SUM('Activities inception (main)'!I48:I53)+SUM('Activities year 1'!I48:I53)+SUM('Activities year 2'!I48:I53)+SUM('Activities Year 3'!I48:I53)+SUM('Activities year 4'!I48:I53)</f>
        <v>0</v>
      </c>
      <c r="J21" s="15">
        <f>SUM('Activities inception (main)'!J48:J53)+SUM('Activities year 1'!J48:J53)+SUM('Activities year 2'!J48:J53)+SUM('Activities Year 3'!J48:J53)+SUM('Activities year 4'!J48:J53)</f>
        <v>0</v>
      </c>
      <c r="K21" s="15">
        <f>SUM('Activities inception (main)'!K48:K53)+SUM('Activities year 1'!K48:K53)+SUM('Activities year 2'!K48:K53)+SUM('Activities Year 3'!K48:K53)+SUM('Activities year 4'!K48:K53)</f>
        <v>0</v>
      </c>
      <c r="L21" s="15">
        <f>SUM('Activities inception (main)'!L48:L53)+SUM('Activities year 1'!L48:L53)+SUM('Activities year 2'!L48:L53)+SUM('Activities Year 3'!L48:L53)+SUM('Activities year 4'!L48:L53)</f>
        <v>0</v>
      </c>
      <c r="M21" s="15">
        <f>SUM('Activities inception (main)'!M48:M53)+SUM('Activities year 1'!M48:M53)+SUM('Activities year 2'!M48:M53)+SUM('Activities Year 3'!M48:M53)+SUM('Activities year 4'!M48:M53)</f>
        <v>0</v>
      </c>
      <c r="N21" s="15">
        <f>SUM('Activities inception (main)'!N48:N53)+SUM('Activities year 1'!N48:N53)+SUM('Activities year 2'!N48:N53)+SUM('Activities Year 3'!N48:N53)+SUM('Activities year 4'!N48:N53)</f>
        <v>0</v>
      </c>
      <c r="O21" s="15">
        <f>SUM('Activities inception (main)'!O48:O53)+SUM('Activities year 1'!O48:O53)+SUM('Activities year 2'!O48:O53)+SUM('Activities Year 3'!O48:O53)+SUM('Activities year 4'!O48:O53)</f>
        <v>0</v>
      </c>
      <c r="P21" s="15">
        <f>SUM('Activities inception (main)'!P48:P53)+SUM('Activities year 1'!P48:P53)+SUM('Activities year 2'!P48:P53)+SUM('Activities Year 3'!P48:P53)+SUM('Activities year 4'!P48:P53)</f>
        <v>0</v>
      </c>
      <c r="Q21" s="15">
        <f>SUM('Activities inception (main)'!Q48:Q53)+SUM('Activities year 1'!Q48:Q53)+SUM('Activities year 2'!Q48:Q53)+SUM('Activities Year 3'!Q48:Q53)+SUM('Activities year 4'!Q48:Q53)</f>
        <v>0</v>
      </c>
      <c r="R21" s="15">
        <f>SUM('Activities inception (main)'!R48:R53)+SUM('Activities year 1'!R48:R53)+SUM('Activities year 2'!R48:R53)+SUM('Activities Year 3'!R48:R53)+SUM('Activities year 4'!R48:R53)</f>
        <v>0</v>
      </c>
      <c r="S21" s="15">
        <f>SUM('Activities inception (main)'!S48:S53)+SUM('Activities year 1'!S48:S53)+SUM('Activities year 2'!S48:S53)+SUM('Activities Year 3'!S48:S53)+SUM('Activities year 4'!S48:S53)</f>
        <v>0</v>
      </c>
      <c r="T21" s="15">
        <f>SUM('Activities inception (main)'!T48:T53)+SUM('Activities year 1'!T48:T53)+SUM('Activities year 2'!T48:T53)+SUM('Activities Year 3'!T48:T53)+SUM('Activities year 4'!T48:T53)</f>
        <v>0</v>
      </c>
      <c r="U21" s="15">
        <f>SUM('Activities inception (main)'!U48:U53)+SUM('Activities year 1'!U48:U53)+SUM('Activities year 2'!U48:U53)+SUM('Activities Year 3'!U48:U53)+SUM('Activities year 4'!U48:U53)</f>
        <v>0</v>
      </c>
      <c r="V21" s="15">
        <f>SUM('Activities inception (main)'!V48:V53)+SUM('Activities year 1'!V48:V53)+SUM('Activities year 2'!V48:V53)+SUM('Activities Year 3'!V48:V53)+SUM('Activities year 4'!V48:V53)</f>
        <v>0</v>
      </c>
      <c r="W21" s="15">
        <f>SUM('Activities inception (main)'!W48:W53)+SUM('Activities year 1'!W48:W53)+SUM('Activities year 2'!W48:W53)+SUM('Activities Year 3'!W48:W53)+SUM('Activities year 4'!W48:W53)</f>
        <v>0</v>
      </c>
      <c r="X21" s="15">
        <f>SUM('Activities inception (main)'!X48:X53)+SUM('Activities year 1'!X48:X53)+SUM('Activities year 2'!X48:X53)+SUM('Activities Year 3'!X48:X53)+SUM('Activities year 4'!X48:X53)</f>
        <v>0</v>
      </c>
      <c r="Y21" s="15">
        <f>SUM('Activities inception (main)'!Y48:Y53)+SUM('Activities year 1'!Y48:Y53)+SUM('Activities year 2'!Y48:Y53)+SUM('Activities Year 3'!Y48:Y53)+SUM('Activities year 4'!Y48:Y53)</f>
        <v>0</v>
      </c>
      <c r="Z21" s="15">
        <f>SUM('Activities inception (main)'!Z48:Z53)+SUM('Activities year 1'!Z48:Z53)+SUM('Activities year 2'!Z48:Z53)+SUM('Activities Year 3'!Z48:Z53)+SUM('Activities year 4'!Z48:Z53)</f>
        <v>0</v>
      </c>
      <c r="AA21" s="15">
        <f>SUM('Activities inception (main)'!AA48:AA53)+SUM('Activities year 1'!AA48:AA53)+SUM('Activities year 2'!AA48:AA53)+SUM('Activities Year 3'!AA48:AA53)+SUM('Activities year 4'!AA48:AA53)</f>
        <v>0</v>
      </c>
      <c r="AB21" s="22">
        <f>SUM(C21:AA21)</f>
        <v>0</v>
      </c>
      <c r="AC21" s="22">
        <f>(C21*$C$9)+(D21*$D$9)+(E21*$E$9)+(F21*$F$9)+(G21*$G$9)+(H21*$H$9)+(I21*$I$9)+(J21*$J$9)+(K21*$K$9)+(L21*$L$9)+(M21*$M$9)+(N21*$N$9)+(O21*$O$9)+(P21*$P$9)+(Q21*$Q$9)+(R21*$R$9)+(S21*$S$9)+(T21*$T$9)+(U21*$U$9)+(V21*$V$9)+(W21*$W$9)+(X21*$X$9)+(Y21*$Y$9)+(Z21*$Z$9)+(AA21*$AA$9)</f>
        <v>0</v>
      </c>
    </row>
    <row r="22" spans="1:30" x14ac:dyDescent="0.15">
      <c r="B22" s="1" t="s">
        <v>232</v>
      </c>
      <c r="C22" s="15">
        <f>SUM('Activities inception (main)'!C54:C59)+SUM('Activities year 1'!C54:C59)+SUM('Activities year 2'!C54:C59)+SUM('Activities Year 3'!C54:C59)+SUM('Activities year 4'!C54:C59)</f>
        <v>0</v>
      </c>
      <c r="D22" s="15">
        <f>SUM('Activities inception (main)'!D54:D59)+SUM('Activities year 1'!D54:D59)+SUM('Activities year 2'!D54:D59)+SUM('Activities Year 3'!D54:D59)+SUM('Activities year 4'!D54:D59)</f>
        <v>0</v>
      </c>
      <c r="E22" s="15">
        <f>SUM('Activities inception (main)'!E54:E59)+SUM('Activities year 1'!E54:E59)+SUM('Activities year 2'!E54:E59)+SUM('Activities Year 3'!E54:E59)+SUM('Activities year 4'!E54:E59)</f>
        <v>0</v>
      </c>
      <c r="F22" s="15">
        <f>SUM('Activities inception (main)'!F54:F59)+SUM('Activities year 1'!F54:F59)+SUM('Activities year 2'!F54:F59)+SUM('Activities Year 3'!F54:F59)+SUM('Activities year 4'!F54:F59)</f>
        <v>0</v>
      </c>
      <c r="G22" s="15">
        <f>SUM('Activities inception (main)'!G54:G59)+SUM('Activities year 1'!G54:G59)+SUM('Activities year 2'!G54:G59)+SUM('Activities Year 3'!G54:G59)+SUM('Activities year 4'!G54:G59)</f>
        <v>0</v>
      </c>
      <c r="H22" s="15">
        <f>SUM('Activities inception (main)'!H54:H59)+SUM('Activities year 1'!H54:H59)+SUM('Activities year 2'!H54:H59)+SUM('Activities Year 3'!H54:H59)+SUM('Activities year 4'!H54:H59)</f>
        <v>0</v>
      </c>
      <c r="I22" s="15">
        <f>SUM('Activities inception (main)'!I54:I59)+SUM('Activities year 1'!I54:I59)+SUM('Activities year 2'!I54:I59)+SUM('Activities Year 3'!I54:I59)+SUM('Activities year 4'!I54:I59)</f>
        <v>0</v>
      </c>
      <c r="J22" s="15">
        <f>SUM('Activities inception (main)'!J54:J59)+SUM('Activities year 1'!J54:J59)+SUM('Activities year 2'!J54:J59)+SUM('Activities Year 3'!J54:J59)+SUM('Activities year 4'!J54:J59)</f>
        <v>0</v>
      </c>
      <c r="K22" s="15">
        <f>SUM('Activities inception (main)'!K54:K59)+SUM('Activities year 1'!K54:K59)+SUM('Activities year 2'!K54:K59)+SUM('Activities Year 3'!K54:K59)+SUM('Activities year 4'!K54:K59)</f>
        <v>0</v>
      </c>
      <c r="L22" s="15">
        <f>SUM('Activities inception (main)'!L54:L59)+SUM('Activities year 1'!L54:L59)+SUM('Activities year 2'!L54:L59)+SUM('Activities Year 3'!L54:L59)+SUM('Activities year 4'!L54:L59)</f>
        <v>0</v>
      </c>
      <c r="M22" s="15">
        <f>SUM('Activities inception (main)'!M54:M59)+SUM('Activities year 1'!M54:M59)+SUM('Activities year 2'!M54:M59)+SUM('Activities Year 3'!M54:M59)+SUM('Activities year 4'!M54:M59)</f>
        <v>0</v>
      </c>
      <c r="N22" s="15">
        <f>SUM('Activities inception (main)'!N54:N59)+SUM('Activities year 1'!N54:N59)+SUM('Activities year 2'!N54:N59)+SUM('Activities Year 3'!N54:N59)+SUM('Activities year 4'!N54:N59)</f>
        <v>0</v>
      </c>
      <c r="O22" s="15">
        <f>SUM('Activities inception (main)'!O54:O59)+SUM('Activities year 1'!O54:O59)+SUM('Activities year 2'!O54:O59)+SUM('Activities Year 3'!O54:O59)+SUM('Activities year 4'!O54:O59)</f>
        <v>0</v>
      </c>
      <c r="P22" s="15">
        <f>SUM('Activities inception (main)'!P54:P59)+SUM('Activities year 1'!P54:P59)+SUM('Activities year 2'!P54:P59)+SUM('Activities Year 3'!P54:P59)+SUM('Activities year 4'!P54:P59)</f>
        <v>0</v>
      </c>
      <c r="Q22" s="15">
        <f>SUM('Activities inception (main)'!Q54:Q59)+SUM('Activities year 1'!Q54:Q59)+SUM('Activities year 2'!Q54:Q59)+SUM('Activities Year 3'!Q54:Q59)+SUM('Activities year 4'!Q54:Q59)</f>
        <v>0</v>
      </c>
      <c r="R22" s="15">
        <f>SUM('Activities inception (main)'!R54:R59)+SUM('Activities year 1'!R54:R59)+SUM('Activities year 2'!R54:R59)+SUM('Activities Year 3'!R54:R59)+SUM('Activities year 4'!R54:R59)</f>
        <v>0</v>
      </c>
      <c r="S22" s="15">
        <f>SUM('Activities inception (main)'!S54:S59)+SUM('Activities year 1'!S54:S59)+SUM('Activities year 2'!S54:S59)+SUM('Activities Year 3'!S54:S59)+SUM('Activities year 4'!S54:S59)</f>
        <v>0</v>
      </c>
      <c r="T22" s="15">
        <f>SUM('Activities inception (main)'!T54:T59)+SUM('Activities year 1'!T54:T59)+SUM('Activities year 2'!T54:T59)+SUM('Activities Year 3'!T54:T59)+SUM('Activities year 4'!T54:T59)</f>
        <v>0</v>
      </c>
      <c r="U22" s="15">
        <f>SUM('Activities inception (main)'!U54:U59)+SUM('Activities year 1'!U54:U59)+SUM('Activities year 2'!U54:U59)+SUM('Activities Year 3'!U54:U59)+SUM('Activities year 4'!U54:U59)</f>
        <v>0</v>
      </c>
      <c r="V22" s="15">
        <f>SUM('Activities inception (main)'!V54:V59)+SUM('Activities year 1'!V54:V59)+SUM('Activities year 2'!V54:V59)+SUM('Activities Year 3'!V54:V59)+SUM('Activities year 4'!V54:V59)</f>
        <v>0</v>
      </c>
      <c r="W22" s="15">
        <f>SUM('Activities inception (main)'!W54:W59)+SUM('Activities year 1'!W54:W59)+SUM('Activities year 2'!W54:W59)+SUM('Activities Year 3'!W54:W59)+SUM('Activities year 4'!W54:W59)</f>
        <v>0</v>
      </c>
      <c r="X22" s="15">
        <f>SUM('Activities inception (main)'!X54:X59)+SUM('Activities year 1'!X54:X59)+SUM('Activities year 2'!X54:X59)+SUM('Activities Year 3'!X54:X59)+SUM('Activities year 4'!X54:X59)</f>
        <v>0</v>
      </c>
      <c r="Y22" s="15">
        <f>SUM('Activities inception (main)'!Y54:Y59)+SUM('Activities year 1'!Y54:Y59)+SUM('Activities year 2'!Y54:Y59)+SUM('Activities Year 3'!Y54:Y59)+SUM('Activities year 4'!Y54:Y59)</f>
        <v>0</v>
      </c>
      <c r="Z22" s="15">
        <f>SUM('Activities inception (main)'!Z54:Z59)+SUM('Activities year 1'!Z54:Z59)+SUM('Activities year 2'!Z54:Z59)+SUM('Activities Year 3'!Z54:Z59)+SUM('Activities year 4'!Z54:Z59)</f>
        <v>0</v>
      </c>
      <c r="AA22" s="15">
        <f>SUM('Activities inception (main)'!AA54:AA59)+SUM('Activities year 1'!AA54:AA59)+SUM('Activities year 2'!AA54:AA59)+SUM('Activities Year 3'!AA54:AA59)+SUM('Activities year 4'!AA54:AA59)</f>
        <v>0</v>
      </c>
      <c r="AB22" s="22">
        <f>SUM(C22:AA22)</f>
        <v>0</v>
      </c>
      <c r="AC22" s="22">
        <f>(C22*$C$9)+(D22*$D$9)+(E22*$E$9)+(F22*$F$9)+(G22*$G$9)+(H22*$H$9)+(I22*$I$9)+(J22*$J$9)+(K22*$K$9)+(L22*$L$9)+(M22*$M$9)+(N22*$N$9)+(O22*$O$9)+(P22*$P$9)+(Q22*$Q$9)+(R22*$R$9)+(S22*$S$9)+(T22*$T$9)+(U22*$U$9)+(V22*$V$9)+(W22*$W$9)+(X22*$X$9)+(Y22*$Y$9)+(Z22*$Z$9)+(AA22*$AA$9)</f>
        <v>0</v>
      </c>
    </row>
    <row r="23" spans="1:30" x14ac:dyDescent="0.15">
      <c r="B23" s="1" t="s">
        <v>233</v>
      </c>
      <c r="C23" s="15">
        <f>SUM('Activities inception (main)'!C60:C65)+SUM('Activities year 1'!C60:C65)+SUM('Activities year 2'!C60:C65)+SUM('Activities Year 3'!C60:C65)+SUM('Activities year 4'!C60:C65)</f>
        <v>0</v>
      </c>
      <c r="D23" s="15">
        <f>SUM('Activities inception (main)'!D60:D65)+SUM('Activities year 1'!D60:D65)+SUM('Activities year 2'!D60:D65)+SUM('Activities Year 3'!D60:D65)+SUM('Activities year 4'!D60:D65)</f>
        <v>0</v>
      </c>
      <c r="E23" s="15">
        <f>SUM('Activities inception (main)'!E60:E65)+SUM('Activities year 1'!E60:E65)+SUM('Activities year 2'!E60:E65)+SUM('Activities Year 3'!E60:E65)+SUM('Activities year 4'!E60:E65)</f>
        <v>0</v>
      </c>
      <c r="F23" s="15">
        <f>SUM('Activities inception (main)'!F60:F65)+SUM('Activities year 1'!F60:F65)+SUM('Activities year 2'!F60:F65)+SUM('Activities Year 3'!F60:F65)+SUM('Activities year 4'!F60:F65)</f>
        <v>0</v>
      </c>
      <c r="G23" s="15">
        <f>SUM('Activities inception (main)'!G60:G65)+SUM('Activities year 1'!G60:G65)+SUM('Activities year 2'!G60:G65)+SUM('Activities Year 3'!G60:G65)+SUM('Activities year 4'!G60:G65)</f>
        <v>0</v>
      </c>
      <c r="H23" s="15">
        <f>SUM('Activities inception (main)'!H60:H65)+SUM('Activities year 1'!H60:H65)+SUM('Activities year 2'!H60:H65)+SUM('Activities Year 3'!H60:H65)+SUM('Activities year 4'!H60:H65)</f>
        <v>0</v>
      </c>
      <c r="I23" s="15">
        <f>SUM('Activities inception (main)'!I60:I65)+SUM('Activities year 1'!I60:I65)+SUM('Activities year 2'!I60:I65)+SUM('Activities Year 3'!I60:I65)+SUM('Activities year 4'!I60:I65)</f>
        <v>0</v>
      </c>
      <c r="J23" s="15">
        <f>SUM('Activities inception (main)'!J60:J65)+SUM('Activities year 1'!J60:J65)+SUM('Activities year 2'!J60:J65)+SUM('Activities Year 3'!J60:J65)+SUM('Activities year 4'!J60:J65)</f>
        <v>0</v>
      </c>
      <c r="K23" s="15">
        <f>SUM('Activities inception (main)'!K60:K65)+SUM('Activities year 1'!K60:K65)+SUM('Activities year 2'!K60:K65)+SUM('Activities Year 3'!K60:K65)+SUM('Activities year 4'!K60:K65)</f>
        <v>0</v>
      </c>
      <c r="L23" s="15">
        <f>SUM('Activities inception (main)'!L60:L65)+SUM('Activities year 1'!L60:L65)+SUM('Activities year 2'!L60:L65)+SUM('Activities Year 3'!L60:L65)+SUM('Activities year 4'!L60:L65)</f>
        <v>0</v>
      </c>
      <c r="M23" s="15">
        <f>SUM('Activities inception (main)'!M60:M65)+SUM('Activities year 1'!M60:M65)+SUM('Activities year 2'!M60:M65)+SUM('Activities Year 3'!M60:M65)+SUM('Activities year 4'!M60:M65)</f>
        <v>0</v>
      </c>
      <c r="N23" s="15">
        <f>SUM('Activities inception (main)'!N60:N65)+SUM('Activities year 1'!N60:N65)+SUM('Activities year 2'!N60:N65)+SUM('Activities Year 3'!N60:N65)+SUM('Activities year 4'!N60:N65)</f>
        <v>0</v>
      </c>
      <c r="O23" s="15">
        <f>SUM('Activities inception (main)'!O60:O65)+SUM('Activities year 1'!O60:O65)+SUM('Activities year 2'!O60:O65)+SUM('Activities Year 3'!O60:O65)+SUM('Activities year 4'!O60:O65)</f>
        <v>0</v>
      </c>
      <c r="P23" s="15">
        <f>SUM('Activities inception (main)'!P60:P65)+SUM('Activities year 1'!P60:P65)+SUM('Activities year 2'!P60:P65)+SUM('Activities Year 3'!P60:P65)+SUM('Activities year 4'!P60:P65)</f>
        <v>0</v>
      </c>
      <c r="Q23" s="15">
        <f>SUM('Activities inception (main)'!Q60:Q65)+SUM('Activities year 1'!Q60:Q65)+SUM('Activities year 2'!Q60:Q65)+SUM('Activities Year 3'!Q60:Q65)+SUM('Activities year 4'!Q60:Q65)</f>
        <v>0</v>
      </c>
      <c r="R23" s="15">
        <f>SUM('Activities inception (main)'!R60:R65)+SUM('Activities year 1'!R60:R65)+SUM('Activities year 2'!R60:R65)+SUM('Activities Year 3'!R60:R65)+SUM('Activities year 4'!R60:R65)</f>
        <v>0</v>
      </c>
      <c r="S23" s="15">
        <f>SUM('Activities inception (main)'!S60:S65)+SUM('Activities year 1'!S60:S65)+SUM('Activities year 2'!S60:S65)+SUM('Activities Year 3'!S60:S65)+SUM('Activities year 4'!S60:S65)</f>
        <v>0</v>
      </c>
      <c r="T23" s="15">
        <f>SUM('Activities inception (main)'!T60:T65)+SUM('Activities year 1'!T60:T65)+SUM('Activities year 2'!T60:T65)+SUM('Activities Year 3'!T60:T65)+SUM('Activities year 4'!T60:T65)</f>
        <v>0</v>
      </c>
      <c r="U23" s="15">
        <f>SUM('Activities inception (main)'!U60:U65)+SUM('Activities year 1'!U60:U65)+SUM('Activities year 2'!U60:U65)+SUM('Activities Year 3'!U60:U65)+SUM('Activities year 4'!U60:U65)</f>
        <v>0</v>
      </c>
      <c r="V23" s="15">
        <f>SUM('Activities inception (main)'!V60:V65)+SUM('Activities year 1'!V60:V65)+SUM('Activities year 2'!V60:V65)+SUM('Activities Year 3'!V60:V65)+SUM('Activities year 4'!V60:V65)</f>
        <v>0</v>
      </c>
      <c r="W23" s="15">
        <f>SUM('Activities inception (main)'!W60:W65)+SUM('Activities year 1'!W60:W65)+SUM('Activities year 2'!W60:W65)+SUM('Activities Year 3'!W60:W65)+SUM('Activities year 4'!W60:W65)</f>
        <v>0</v>
      </c>
      <c r="X23" s="15">
        <f>SUM('Activities inception (main)'!X60:X65)+SUM('Activities year 1'!X60:X65)+SUM('Activities year 2'!X60:X65)+SUM('Activities Year 3'!X60:X65)+SUM('Activities year 4'!X60:X65)</f>
        <v>0</v>
      </c>
      <c r="Y23" s="15">
        <f>SUM('Activities inception (main)'!Y60:Y65)+SUM('Activities year 1'!Y60:Y65)+SUM('Activities year 2'!Y60:Y65)+SUM('Activities Year 3'!Y60:Y65)+SUM('Activities year 4'!Y60:Y65)</f>
        <v>0</v>
      </c>
      <c r="Z23" s="15">
        <f>SUM('Activities inception (main)'!Z60:Z65)+SUM('Activities year 1'!Z60:Z65)+SUM('Activities year 2'!Z60:Z65)+SUM('Activities Year 3'!Z60:Z65)+SUM('Activities year 4'!Z60:Z65)</f>
        <v>0</v>
      </c>
      <c r="AA23" s="15">
        <f>SUM('Activities inception (main)'!AA60:AA65)+SUM('Activities year 1'!AA60:AA65)+SUM('Activities year 2'!AA60:AA65)+SUM('Activities Year 3'!AA60:AA65)+SUM('Activities year 4'!AA60:AA65)</f>
        <v>0</v>
      </c>
      <c r="AB23" s="22">
        <f>SUM(C23:AA23)</f>
        <v>0</v>
      </c>
      <c r="AC23" s="22">
        <f>(C23*$C$9)+(D23*$D$9)+(E23*$E$9)+(F23*$F$9)+(G23*$G$9)+(H23*$H$9)+(I23*$I$9)+(J23*$J$9)+(K23*$K$9)+(L23*$L$9)+(M23*$M$9)+(N23*$N$9)+(O23*$O$9)+(P23*$P$9)+(Q23*$Q$9)+(R23*$R$9)+(S23*$S$9)+(T23*$T$9)+(U23*$U$9)+(V23*$V$9)+(W23*$W$9)+(X23*$X$9)+(Y23*$Y$9)+(Z23*$Z$9)+(AA23*$AA$9)</f>
        <v>0</v>
      </c>
    </row>
    <row r="24" spans="1:30" x14ac:dyDescent="0.15">
      <c r="B24" s="1" t="s">
        <v>234</v>
      </c>
      <c r="C24" s="15">
        <f>SUM('Activities inception (main)'!C66:C71)+SUM('Activities year 1'!C66:C71)+SUM('Activities year 2'!C66:C71)+SUM('Activities Year 3'!C66:C71)+SUM('Activities year 4'!C66:C71)</f>
        <v>0</v>
      </c>
      <c r="D24" s="15">
        <f>SUM('Activities inception (main)'!D66:D71)+SUM('Activities year 1'!D66:D71)+SUM('Activities year 2'!D66:D71)+SUM('Activities Year 3'!D66:D71)+SUM('Activities year 4'!D66:D71)</f>
        <v>0</v>
      </c>
      <c r="E24" s="15">
        <f>SUM('Activities inception (main)'!E66:E71)+SUM('Activities year 1'!E66:E71)+SUM('Activities year 2'!E66:E71)+SUM('Activities Year 3'!E66:E71)+SUM('Activities year 4'!E66:E71)</f>
        <v>0</v>
      </c>
      <c r="F24" s="15">
        <f>SUM('Activities inception (main)'!F66:F71)+SUM('Activities year 1'!F66:F71)+SUM('Activities year 2'!F66:F71)+SUM('Activities Year 3'!F66:F71)+SUM('Activities year 4'!F66:F71)</f>
        <v>0</v>
      </c>
      <c r="G24" s="15">
        <f>SUM('Activities inception (main)'!G66:G71)+SUM('Activities year 1'!G66:G71)+SUM('Activities year 2'!G66:G71)+SUM('Activities Year 3'!G66:G71)+SUM('Activities year 4'!G66:G71)</f>
        <v>0</v>
      </c>
      <c r="H24" s="15">
        <f>SUM('Activities inception (main)'!H66:H71)+SUM('Activities year 1'!H66:H71)+SUM('Activities year 2'!H66:H71)+SUM('Activities Year 3'!H66:H71)+SUM('Activities year 4'!H66:H71)</f>
        <v>0</v>
      </c>
      <c r="I24" s="15">
        <f>SUM('Activities inception (main)'!I66:I71)+SUM('Activities year 1'!I66:I71)+SUM('Activities year 2'!I66:I71)+SUM('Activities Year 3'!I66:I71)+SUM('Activities year 4'!I66:I71)</f>
        <v>0</v>
      </c>
      <c r="J24" s="15">
        <f>SUM('Activities inception (main)'!J66:J71)+SUM('Activities year 1'!J66:J71)+SUM('Activities year 2'!J66:J71)+SUM('Activities Year 3'!J66:J71)+SUM('Activities year 4'!J66:J71)</f>
        <v>0</v>
      </c>
      <c r="K24" s="15">
        <f>SUM('Activities inception (main)'!K66:K71)+SUM('Activities year 1'!K66:K71)+SUM('Activities year 2'!K66:K71)+SUM('Activities Year 3'!K66:K71)+SUM('Activities year 4'!K66:K71)</f>
        <v>0</v>
      </c>
      <c r="L24" s="15">
        <f>SUM('Activities inception (main)'!L66:L71)+SUM('Activities year 1'!L66:L71)+SUM('Activities year 2'!L66:L71)+SUM('Activities Year 3'!L66:L71)+SUM('Activities year 4'!L66:L71)</f>
        <v>0</v>
      </c>
      <c r="M24" s="15">
        <f>SUM('Activities inception (main)'!M66:M71)+SUM('Activities year 1'!M66:M71)+SUM('Activities year 2'!M66:M71)+SUM('Activities Year 3'!M66:M71)+SUM('Activities year 4'!M66:M71)</f>
        <v>0</v>
      </c>
      <c r="N24" s="15">
        <f>SUM('Activities inception (main)'!N66:N71)+SUM('Activities year 1'!N66:N71)+SUM('Activities year 2'!N66:N71)+SUM('Activities Year 3'!N66:N71)+SUM('Activities year 4'!N66:N71)</f>
        <v>0</v>
      </c>
      <c r="O24" s="15">
        <f>SUM('Activities inception (main)'!O66:O71)+SUM('Activities year 1'!O66:O71)+SUM('Activities year 2'!O66:O71)+SUM('Activities Year 3'!O66:O71)+SUM('Activities year 4'!O66:O71)</f>
        <v>0</v>
      </c>
      <c r="P24" s="15">
        <f>SUM('Activities inception (main)'!P66:P71)+SUM('Activities year 1'!P66:P71)+SUM('Activities year 2'!P66:P71)+SUM('Activities Year 3'!P66:P71)+SUM('Activities year 4'!P66:P71)</f>
        <v>0</v>
      </c>
      <c r="Q24" s="15">
        <f>SUM('Activities inception (main)'!Q66:Q71)+SUM('Activities year 1'!Q66:Q71)+SUM('Activities year 2'!Q66:Q71)+SUM('Activities Year 3'!Q66:Q71)+SUM('Activities year 4'!Q66:Q71)</f>
        <v>0</v>
      </c>
      <c r="R24" s="15">
        <f>SUM('Activities inception (main)'!R66:R71)+SUM('Activities year 1'!R66:R71)+SUM('Activities year 2'!R66:R71)+SUM('Activities Year 3'!R66:R71)+SUM('Activities year 4'!R66:R71)</f>
        <v>0</v>
      </c>
      <c r="S24" s="15">
        <f>SUM('Activities inception (main)'!S66:S71)+SUM('Activities year 1'!S66:S71)+SUM('Activities year 2'!S66:S71)+SUM('Activities Year 3'!S66:S71)+SUM('Activities year 4'!S66:S71)</f>
        <v>0</v>
      </c>
      <c r="T24" s="15">
        <f>SUM('Activities inception (main)'!T66:T71)+SUM('Activities year 1'!T66:T71)+SUM('Activities year 2'!T66:T71)+SUM('Activities Year 3'!T66:T71)+SUM('Activities year 4'!T66:T71)</f>
        <v>0</v>
      </c>
      <c r="U24" s="15">
        <f>SUM('Activities inception (main)'!U66:U71)+SUM('Activities year 1'!U66:U71)+SUM('Activities year 2'!U66:U71)+SUM('Activities Year 3'!U66:U71)+SUM('Activities year 4'!U66:U71)</f>
        <v>0</v>
      </c>
      <c r="V24" s="15">
        <f>SUM('Activities inception (main)'!V66:V71)+SUM('Activities year 1'!V66:V71)+SUM('Activities year 2'!V66:V71)+SUM('Activities Year 3'!V66:V71)+SUM('Activities year 4'!V66:V71)</f>
        <v>0</v>
      </c>
      <c r="W24" s="15">
        <f>SUM('Activities inception (main)'!W66:W71)+SUM('Activities year 1'!W66:W71)+SUM('Activities year 2'!W66:W71)+SUM('Activities Year 3'!W66:W71)+SUM('Activities year 4'!W66:W71)</f>
        <v>0</v>
      </c>
      <c r="X24" s="15">
        <f>SUM('Activities inception (main)'!X66:X71)+SUM('Activities year 1'!X66:X71)+SUM('Activities year 2'!X66:X71)+SUM('Activities Year 3'!X66:X71)+SUM('Activities year 4'!X66:X71)</f>
        <v>0</v>
      </c>
      <c r="Y24" s="15">
        <f>SUM('Activities inception (main)'!Y66:Y71)+SUM('Activities year 1'!Y66:Y71)+SUM('Activities year 2'!Y66:Y71)+SUM('Activities Year 3'!Y66:Y71)+SUM('Activities year 4'!Y66:Y71)</f>
        <v>0</v>
      </c>
      <c r="Z24" s="15">
        <f>SUM('Activities inception (main)'!Z66:Z71)+SUM('Activities year 1'!Z66:Z71)+SUM('Activities year 2'!Z66:Z71)+SUM('Activities Year 3'!Z66:Z71)+SUM('Activities year 4'!Z66:Z71)</f>
        <v>0</v>
      </c>
      <c r="AA24" s="15">
        <f>SUM('Activities inception (main)'!AA66:AA71)+SUM('Activities year 1'!AA66:AA71)+SUM('Activities year 2'!AA66:AA71)+SUM('Activities Year 3'!AA66:AA71)+SUM('Activities year 4'!AA66:AA71)</f>
        <v>0</v>
      </c>
      <c r="AB24" s="22">
        <f>SUM(C24:AA24)</f>
        <v>0</v>
      </c>
      <c r="AC24" s="22">
        <f>(C24*$C$9)+(D24*$D$9)+(E24*$E$9)+(F24*$F$9)+(G24*$G$9)+(H24*$H$9)+(I24*$I$9)+(J24*$J$9)+(K24*$K$9)+(L24*$L$9)+(M24*$M$9)+(N24*$N$9)+(O24*$O$9)+(P24*$P$9)+(Q24*$Q$9)+(R24*$R$9)+(S24*$S$9)+(T24*$T$9)+(U24*$U$9)+(V24*$V$9)+(W24*$W$9)+(X24*$X$9)+(Y24*$Y$9)+(Z24*$Z$9)+(AA24*$AA$9)</f>
        <v>0</v>
      </c>
    </row>
    <row r="25" spans="1:30" x14ac:dyDescent="0.15">
      <c r="B25" s="1" t="s">
        <v>235</v>
      </c>
      <c r="C25" s="15">
        <f>SUM('Activities inception (main)'!C72:C77)+SUM('Activities year 1'!C72:C77)+SUM('Activities year 2'!C72:C77)+SUM('Activities Year 3'!C72:C77)+SUM('Activities year 4'!C72:C77)</f>
        <v>0</v>
      </c>
      <c r="D25" s="15">
        <f>SUM('Activities inception (main)'!D72:D77)+SUM('Activities year 1'!D72:D77)+SUM('Activities year 2'!D72:D77)+SUM('Activities Year 3'!D72:D77)+SUM('Activities year 4'!D72:D77)</f>
        <v>0</v>
      </c>
      <c r="E25" s="15">
        <f>SUM('Activities inception (main)'!E72:E77)+SUM('Activities year 1'!E72:E77)+SUM('Activities year 2'!E72:E77)+SUM('Activities Year 3'!E72:E77)+SUM('Activities year 4'!E72:E77)</f>
        <v>0</v>
      </c>
      <c r="F25" s="15">
        <f>SUM('Activities inception (main)'!F72:F77)+SUM('Activities year 1'!F72:F77)+SUM('Activities year 2'!F72:F77)+SUM('Activities Year 3'!F72:F77)+SUM('Activities year 4'!F72:F77)</f>
        <v>0</v>
      </c>
      <c r="G25" s="15">
        <f>SUM('Activities inception (main)'!G72:G77)+SUM('Activities year 1'!G72:G77)+SUM('Activities year 2'!G72:G77)+SUM('Activities Year 3'!G72:G77)+SUM('Activities year 4'!G72:G77)</f>
        <v>0</v>
      </c>
      <c r="H25" s="15">
        <f>SUM('Activities inception (main)'!H72:H77)+SUM('Activities year 1'!H72:H77)+SUM('Activities year 2'!H72:H77)+SUM('Activities Year 3'!H72:H77)+SUM('Activities year 4'!H72:H77)</f>
        <v>0</v>
      </c>
      <c r="I25" s="15">
        <f>SUM('Activities inception (main)'!I72:I77)+SUM('Activities year 1'!I72:I77)+SUM('Activities year 2'!I72:I77)+SUM('Activities Year 3'!I72:I77)+SUM('Activities year 4'!I72:I77)</f>
        <v>0</v>
      </c>
      <c r="J25" s="15">
        <f>SUM('Activities inception (main)'!J72:J77)+SUM('Activities year 1'!J72:J77)+SUM('Activities year 2'!J72:J77)+SUM('Activities Year 3'!J72:J77)+SUM('Activities year 4'!J72:J77)</f>
        <v>0</v>
      </c>
      <c r="K25" s="15">
        <f>SUM('Activities inception (main)'!K72:K77)+SUM('Activities year 1'!K72:K77)+SUM('Activities year 2'!K72:K77)+SUM('Activities Year 3'!K72:K77)+SUM('Activities year 4'!K72:K77)</f>
        <v>0</v>
      </c>
      <c r="L25" s="15">
        <f>SUM('Activities inception (main)'!L72:L77)+SUM('Activities year 1'!L72:L77)+SUM('Activities year 2'!L72:L77)+SUM('Activities Year 3'!L72:L77)+SUM('Activities year 4'!L72:L77)</f>
        <v>0</v>
      </c>
      <c r="M25" s="15">
        <f>SUM('Activities inception (main)'!M72:M77)+SUM('Activities year 1'!M72:M77)+SUM('Activities year 2'!M72:M77)+SUM('Activities Year 3'!M72:M77)+SUM('Activities year 4'!M72:M77)</f>
        <v>0</v>
      </c>
      <c r="N25" s="15">
        <f>SUM('Activities inception (main)'!N72:N77)+SUM('Activities year 1'!N72:N77)+SUM('Activities year 2'!N72:N77)+SUM('Activities Year 3'!N72:N77)+SUM('Activities year 4'!N72:N77)</f>
        <v>0</v>
      </c>
      <c r="O25" s="15">
        <f>SUM('Activities inception (main)'!O72:O77)+SUM('Activities year 1'!O72:O77)+SUM('Activities year 2'!O72:O77)+SUM('Activities Year 3'!O72:O77)+SUM('Activities year 4'!O72:O77)</f>
        <v>0</v>
      </c>
      <c r="P25" s="15">
        <f>SUM('Activities inception (main)'!P72:P77)+SUM('Activities year 1'!P72:P77)+SUM('Activities year 2'!P72:P77)+SUM('Activities Year 3'!P72:P77)+SUM('Activities year 4'!P72:P77)</f>
        <v>0</v>
      </c>
      <c r="Q25" s="15">
        <f>SUM('Activities inception (main)'!Q72:Q77)+SUM('Activities year 1'!Q72:Q77)+SUM('Activities year 2'!Q72:Q77)+SUM('Activities Year 3'!Q72:Q77)+SUM('Activities year 4'!Q72:Q77)</f>
        <v>0</v>
      </c>
      <c r="R25" s="15">
        <f>SUM('Activities inception (main)'!R72:R77)+SUM('Activities year 1'!R72:R77)+SUM('Activities year 2'!R72:R77)+SUM('Activities Year 3'!R72:R77)+SUM('Activities year 4'!R72:R77)</f>
        <v>0</v>
      </c>
      <c r="S25" s="15">
        <f>SUM('Activities inception (main)'!S72:S77)+SUM('Activities year 1'!S72:S77)+SUM('Activities year 2'!S72:S77)+SUM('Activities Year 3'!S72:S77)+SUM('Activities year 4'!S72:S77)</f>
        <v>0</v>
      </c>
      <c r="T25" s="15">
        <f>SUM('Activities inception (main)'!T72:T77)+SUM('Activities year 1'!T72:T77)+SUM('Activities year 2'!T72:T77)+SUM('Activities Year 3'!T72:T77)+SUM('Activities year 4'!T72:T77)</f>
        <v>0</v>
      </c>
      <c r="U25" s="15">
        <f>SUM('Activities inception (main)'!U72:U77)+SUM('Activities year 1'!U72:U77)+SUM('Activities year 2'!U72:U77)+SUM('Activities Year 3'!U72:U77)+SUM('Activities year 4'!U72:U77)</f>
        <v>0</v>
      </c>
      <c r="V25" s="15">
        <f>SUM('Activities inception (main)'!V72:V77)+SUM('Activities year 1'!V72:V77)+SUM('Activities year 2'!V72:V77)+SUM('Activities Year 3'!V72:V77)+SUM('Activities year 4'!V72:V77)</f>
        <v>0</v>
      </c>
      <c r="W25" s="15">
        <f>SUM('Activities inception (main)'!W72:W77)+SUM('Activities year 1'!W72:W77)+SUM('Activities year 2'!W72:W77)+SUM('Activities Year 3'!W72:W77)+SUM('Activities year 4'!W72:W77)</f>
        <v>0</v>
      </c>
      <c r="X25" s="15">
        <f>SUM('Activities inception (main)'!X72:X77)+SUM('Activities year 1'!X72:X77)+SUM('Activities year 2'!X72:X77)+SUM('Activities Year 3'!X72:X77)+SUM('Activities year 4'!X72:X77)</f>
        <v>0</v>
      </c>
      <c r="Y25" s="15">
        <f>SUM('Activities inception (main)'!Y72:Y77)+SUM('Activities year 1'!Y72:Y77)+SUM('Activities year 2'!Y72:Y77)+SUM('Activities Year 3'!Y72:Y77)+SUM('Activities year 4'!Y72:Y77)</f>
        <v>0</v>
      </c>
      <c r="Z25" s="15">
        <f>SUM('Activities inception (main)'!Z72:Z77)+SUM('Activities year 1'!Z72:Z77)+SUM('Activities year 2'!Z72:Z77)+SUM('Activities Year 3'!Z72:Z77)+SUM('Activities year 4'!Z72:Z77)</f>
        <v>0</v>
      </c>
      <c r="AA25" s="15">
        <f>SUM('Activities inception (main)'!AA72:AA77)+SUM('Activities year 1'!AA72:AA77)+SUM('Activities year 2'!AA72:AA77)+SUM('Activities Year 3'!AA72:AA77)+SUM('Activities year 4'!AA72:AA77)</f>
        <v>0</v>
      </c>
      <c r="AB25" s="22">
        <f>SUM(C25:AA25)</f>
        <v>0</v>
      </c>
      <c r="AC25" s="22">
        <f>(C25*$C$9)+(D25*$D$9)+(E25*$E$9)+(F25*$F$9)+(G25*$G$9)+(H25*$H$9)+(I25*$I$9)+(J25*$J$9)+(K25*$K$9)+(L25*$L$9)+(M25*$M$9)+(N25*$N$9)+(O25*$O$9)+(P25*$P$9)+(Q25*$Q$9)+(R25*$R$9)+(S25*$S$9)+(T25*$T$9)+(U25*$U$9)+(V25*$V$9)+(W25*$W$9)+(X25*$X$9)+(Y25*$Y$9)+(Z25*$Z$9)+(AA25*$AA$9)</f>
        <v>0</v>
      </c>
    </row>
    <row r="26" spans="1:30" x14ac:dyDescent="0.15">
      <c r="A26" s="17" t="s">
        <v>236</v>
      </c>
      <c r="B26" s="23" t="s">
        <v>239</v>
      </c>
      <c r="C26" s="24">
        <f>SUM(C21:C25)</f>
        <v>0</v>
      </c>
      <c r="D26" s="24">
        <f t="shared" ref="D26:P26" si="3">SUM(D21:D25)</f>
        <v>0</v>
      </c>
      <c r="E26" s="24">
        <f t="shared" si="3"/>
        <v>0</v>
      </c>
      <c r="F26" s="24">
        <f t="shared" si="3"/>
        <v>0</v>
      </c>
      <c r="G26" s="24">
        <f t="shared" si="3"/>
        <v>0</v>
      </c>
      <c r="H26" s="24">
        <f t="shared" si="3"/>
        <v>0</v>
      </c>
      <c r="I26" s="24">
        <f t="shared" si="3"/>
        <v>0</v>
      </c>
      <c r="J26" s="24">
        <f t="shared" si="3"/>
        <v>0</v>
      </c>
      <c r="K26" s="24">
        <f t="shared" si="3"/>
        <v>0</v>
      </c>
      <c r="L26" s="24">
        <f t="shared" si="3"/>
        <v>0</v>
      </c>
      <c r="M26" s="24">
        <f t="shared" si="3"/>
        <v>0</v>
      </c>
      <c r="N26" s="24">
        <f t="shared" si="3"/>
        <v>0</v>
      </c>
      <c r="O26" s="24">
        <f t="shared" si="3"/>
        <v>0</v>
      </c>
      <c r="P26" s="24">
        <f t="shared" si="3"/>
        <v>0</v>
      </c>
      <c r="Q26" s="24">
        <f t="shared" ref="Q26:AA26" si="4">SUM(Q21:Q25)</f>
        <v>0</v>
      </c>
      <c r="R26" s="24">
        <f t="shared" si="4"/>
        <v>0</v>
      </c>
      <c r="S26" s="24">
        <f t="shared" si="4"/>
        <v>0</v>
      </c>
      <c r="T26" s="24">
        <f t="shared" si="4"/>
        <v>0</v>
      </c>
      <c r="U26" s="24">
        <f t="shared" si="4"/>
        <v>0</v>
      </c>
      <c r="V26" s="24">
        <f t="shared" si="4"/>
        <v>0</v>
      </c>
      <c r="W26" s="24">
        <f t="shared" si="4"/>
        <v>0</v>
      </c>
      <c r="X26" s="24">
        <f t="shared" si="4"/>
        <v>0</v>
      </c>
      <c r="Y26" s="24">
        <f t="shared" si="4"/>
        <v>0</v>
      </c>
      <c r="Z26" s="24">
        <f t="shared" si="4"/>
        <v>0</v>
      </c>
      <c r="AA26" s="24">
        <f t="shared" si="4"/>
        <v>0</v>
      </c>
      <c r="AB26" s="24">
        <f>SUM(AB21:AB25)</f>
        <v>0</v>
      </c>
      <c r="AC26" s="24">
        <f>SUM(AC21:AC25)</f>
        <v>0</v>
      </c>
      <c r="AD26" s="20"/>
    </row>
    <row r="27" spans="1:30" x14ac:dyDescent="0.15">
      <c r="B27" s="1" t="s">
        <v>236</v>
      </c>
      <c r="C27" s="1"/>
      <c r="D27" s="1"/>
      <c r="E27" s="1"/>
      <c r="F27" s="1"/>
      <c r="G27" s="1"/>
      <c r="H27" s="15"/>
      <c r="I27" s="15"/>
      <c r="J27" s="15"/>
      <c r="K27" s="15"/>
      <c r="L27" s="15"/>
      <c r="M27" s="15"/>
      <c r="N27" s="15"/>
      <c r="O27" s="15"/>
      <c r="P27" s="15"/>
      <c r="Q27" s="15"/>
      <c r="R27" s="15"/>
      <c r="S27" s="15"/>
      <c r="T27" s="15"/>
      <c r="U27" s="15"/>
      <c r="V27" s="15"/>
      <c r="W27" s="15"/>
      <c r="X27" s="15"/>
      <c r="Y27" s="15"/>
      <c r="Z27" s="15"/>
      <c r="AA27" s="15"/>
      <c r="AB27" s="21"/>
      <c r="AC27" s="21"/>
    </row>
    <row r="28" spans="1:30" x14ac:dyDescent="0.15">
      <c r="B28" s="1"/>
      <c r="C28" s="1"/>
      <c r="D28" s="1"/>
      <c r="E28" s="1"/>
      <c r="F28" s="1"/>
      <c r="G28" s="1"/>
      <c r="H28" s="15"/>
      <c r="I28" s="15"/>
      <c r="J28" s="15"/>
      <c r="K28" s="15"/>
      <c r="L28" s="15"/>
      <c r="M28" s="15"/>
      <c r="N28" s="15"/>
      <c r="O28" s="15"/>
      <c r="P28" s="15"/>
      <c r="Q28" s="15"/>
      <c r="R28" s="15"/>
      <c r="S28" s="15"/>
      <c r="T28" s="15"/>
      <c r="U28" s="15"/>
      <c r="V28" s="15"/>
      <c r="W28" s="15"/>
      <c r="X28" s="15"/>
      <c r="Y28" s="15"/>
      <c r="Z28" s="15"/>
      <c r="AA28" s="15"/>
      <c r="AB28" s="21"/>
      <c r="AC28" s="21"/>
    </row>
    <row r="29" spans="1:30" s="20" customFormat="1" x14ac:dyDescent="0.15">
      <c r="A29" s="25"/>
      <c r="B29" s="26" t="s">
        <v>250</v>
      </c>
      <c r="C29" s="27">
        <f t="shared" ref="C29:AB29" si="5">C26+C17</f>
        <v>0</v>
      </c>
      <c r="D29" s="27">
        <f t="shared" si="5"/>
        <v>0</v>
      </c>
      <c r="E29" s="27">
        <f t="shared" si="5"/>
        <v>0</v>
      </c>
      <c r="F29" s="27">
        <f t="shared" si="5"/>
        <v>0</v>
      </c>
      <c r="G29" s="27">
        <f t="shared" si="5"/>
        <v>0</v>
      </c>
      <c r="H29" s="27">
        <f t="shared" si="5"/>
        <v>0</v>
      </c>
      <c r="I29" s="27">
        <f t="shared" si="5"/>
        <v>0</v>
      </c>
      <c r="J29" s="27">
        <f t="shared" si="5"/>
        <v>0</v>
      </c>
      <c r="K29" s="27">
        <f t="shared" si="5"/>
        <v>0</v>
      </c>
      <c r="L29" s="27">
        <f t="shared" si="5"/>
        <v>0</v>
      </c>
      <c r="M29" s="27">
        <f t="shared" si="5"/>
        <v>0</v>
      </c>
      <c r="N29" s="27">
        <f t="shared" si="5"/>
        <v>0</v>
      </c>
      <c r="O29" s="27">
        <f t="shared" si="5"/>
        <v>0</v>
      </c>
      <c r="P29" s="27">
        <f t="shared" si="5"/>
        <v>0</v>
      </c>
      <c r="Q29" s="27">
        <f t="shared" ref="Q29:AA29" si="6">Q26+Q17</f>
        <v>0</v>
      </c>
      <c r="R29" s="27">
        <f t="shared" si="6"/>
        <v>0</v>
      </c>
      <c r="S29" s="27">
        <f t="shared" si="6"/>
        <v>0</v>
      </c>
      <c r="T29" s="27">
        <f t="shared" si="6"/>
        <v>0</v>
      </c>
      <c r="U29" s="27">
        <f t="shared" si="6"/>
        <v>0</v>
      </c>
      <c r="V29" s="27">
        <f t="shared" si="6"/>
        <v>0</v>
      </c>
      <c r="W29" s="27">
        <f t="shared" si="6"/>
        <v>0</v>
      </c>
      <c r="X29" s="27">
        <f t="shared" si="6"/>
        <v>0</v>
      </c>
      <c r="Y29" s="27">
        <f t="shared" si="6"/>
        <v>0</v>
      </c>
      <c r="Z29" s="27">
        <f t="shared" si="6"/>
        <v>0</v>
      </c>
      <c r="AA29" s="27">
        <f t="shared" si="6"/>
        <v>0</v>
      </c>
      <c r="AB29" s="27">
        <f t="shared" si="5"/>
        <v>0</v>
      </c>
      <c r="AC29" s="27">
        <f>AC26+AC17</f>
        <v>0</v>
      </c>
    </row>
    <row r="31" spans="1:30" ht="12" thickBot="1" x14ac:dyDescent="0.2"/>
    <row r="32" spans="1:30" ht="12" thickBot="1" x14ac:dyDescent="0.2">
      <c r="O32" s="159"/>
      <c r="P32" s="160"/>
      <c r="Q32" s="160"/>
      <c r="R32" s="160"/>
      <c r="S32" s="160"/>
      <c r="T32" s="160"/>
      <c r="U32" s="160"/>
      <c r="V32" s="160"/>
      <c r="W32" s="160"/>
      <c r="X32" s="160"/>
      <c r="Y32" s="160"/>
      <c r="Z32" s="160"/>
      <c r="AA32" s="161"/>
      <c r="AB32" s="162" t="s">
        <v>251</v>
      </c>
      <c r="AC32" s="163">
        <f>IF(AC29=0,0,((AC12+AC21)/AC29))</f>
        <v>0</v>
      </c>
    </row>
    <row r="33" spans="2:29" x14ac:dyDescent="0.15">
      <c r="B33" s="164"/>
      <c r="N33" s="25"/>
      <c r="O33" s="17"/>
      <c r="AC33" s="165"/>
    </row>
  </sheetData>
  <sheetProtection algorithmName="SHA-512" hashValue="SJHT/08w+Ml/gQB3F2CRpxF8LRYSNHdsRqMOWNvJqUdEs6rfmCFsi5LB6jAlfjtbqPWmSxylnW4+MGc3KTfneA==" saltValue="Y8Um1w2H8203WM2DLSasLg==" spinCount="100000" sheet="1" objects="1" scenarios="1" formatCells="0"/>
  <conditionalFormatting sqref="C12:AC12">
    <cfRule type="expression" dxfId="7" priority="4">
      <formula>$AC$32&gt;20%</formula>
    </cfRule>
  </conditionalFormatting>
  <conditionalFormatting sqref="AC13:AC16 C21:AB21">
    <cfRule type="expression" dxfId="6" priority="3">
      <formula>$AC$32&gt;20%</formula>
    </cfRule>
  </conditionalFormatting>
  <conditionalFormatting sqref="AC21:AC25">
    <cfRule type="expression" dxfId="5" priority="1">
      <formula>$AC$32&gt;20%</formula>
    </cfRule>
  </conditionalFormatting>
  <dataValidations count="1">
    <dataValidation type="whole" allowBlank="1" showInputMessage="1" showErrorMessage="1" errorTitle="Wrong tariff" error="Tariff should be between € 0 and € 700 per day. Please check._x000a_" promptTitle="Tariff" prompt="Maximum tariff is € 700 per day._x000a_" sqref="C9:AC9" xr:uid="{3448D100-0A80-4672-B948-449A547E2F2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2" orientation="landscape" r:id="rId1"/>
  <headerFooter alignWithMargins="0">
    <oddHeader>&amp;C&amp;A</oddHeader>
    <oddFooter xml:space="preserve">&amp;LVersion: May 2023&amp;RPage &amp;P of &amp;N </oddFooter>
  </headerFooter>
  <rowBreaks count="1" manualBreakCount="1">
    <brk id="18" max="28" man="1"/>
  </rowBreaks>
  <ignoredErrors>
    <ignoredError sqref="C5:G5 C9:P9 C3:G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5CB7-C04F-4E70-870E-B49799AFE17F}">
  <sheetPr codeName="Blad11"/>
  <dimension ref="A1:AS71"/>
  <sheetViews>
    <sheetView zoomScale="80" zoomScaleNormal="80" workbookViewId="0">
      <pane ySplit="6" topLeftCell="A7" activePane="bottomLeft" state="frozen"/>
      <selection activeCell="F27" sqref="F27"/>
      <selection pane="bottomLeft" activeCell="E13" sqref="E13"/>
    </sheetView>
  </sheetViews>
  <sheetFormatPr defaultColWidth="8.85546875" defaultRowHeight="12.75" x14ac:dyDescent="0.2"/>
  <cols>
    <col min="1" max="1" width="6.140625" customWidth="1"/>
    <col min="2" max="2" width="35.7109375" customWidth="1"/>
    <col min="3" max="12" width="20.7109375" customWidth="1"/>
    <col min="13" max="13" width="0" hidden="1" customWidth="1"/>
  </cols>
  <sheetData>
    <row r="1" spans="1:45" x14ac:dyDescent="0.2">
      <c r="A1" s="6"/>
      <c r="B1" s="12" t="s">
        <v>252</v>
      </c>
    </row>
    <row r="2" spans="1:45" x14ac:dyDescent="0.2">
      <c r="A2" s="6"/>
      <c r="B2" s="12" t="s">
        <v>64</v>
      </c>
    </row>
    <row r="3" spans="1:45" x14ac:dyDescent="0.2">
      <c r="A3" s="6"/>
      <c r="B3" s="6"/>
    </row>
    <row r="4" spans="1:45" s="6" customFormat="1" ht="12" customHeight="1" x14ac:dyDescent="0.2">
      <c r="B4" s="50" t="s">
        <v>65</v>
      </c>
      <c r="C4" s="149">
        <f>PROJTITEL</f>
        <v>0</v>
      </c>
      <c r="D4" s="51"/>
      <c r="E4" s="51"/>
      <c r="F4" s="51"/>
      <c r="G4" s="52"/>
      <c r="H4" s="8"/>
      <c r="J4" s="8"/>
      <c r="M4" s="8"/>
      <c r="N4" s="8"/>
      <c r="AL4" s="9"/>
      <c r="AM4" s="9"/>
      <c r="AN4" s="9"/>
      <c r="AO4" s="10"/>
      <c r="AP4" s="11"/>
      <c r="AQ4" s="11"/>
      <c r="AR4" s="11"/>
      <c r="AS4" s="11"/>
    </row>
    <row r="5" spans="1:45" s="6" customFormat="1" ht="12" customHeight="1" x14ac:dyDescent="0.2">
      <c r="B5" s="50" t="s">
        <v>66</v>
      </c>
      <c r="C5" s="149" t="str">
        <f>Budget!$C$5</f>
        <v>Will be filled in by RVO</v>
      </c>
      <c r="D5" s="51"/>
      <c r="E5" s="51"/>
      <c r="F5" s="51"/>
      <c r="G5" s="52"/>
      <c r="H5" s="8"/>
      <c r="J5" s="8"/>
      <c r="M5" s="8"/>
      <c r="N5" s="8"/>
      <c r="AL5" s="9"/>
      <c r="AM5" s="9"/>
      <c r="AN5" s="9"/>
      <c r="AO5" s="10"/>
      <c r="AP5" s="11"/>
      <c r="AQ5" s="11"/>
      <c r="AR5" s="11"/>
      <c r="AS5" s="11"/>
    </row>
    <row r="6" spans="1:45" s="6" customFormat="1" x14ac:dyDescent="0.2">
      <c r="B6" s="150" t="s">
        <v>67</v>
      </c>
      <c r="C6" s="149">
        <f>Budget!$C$6</f>
        <v>0</v>
      </c>
      <c r="D6" s="51"/>
      <c r="E6" s="51"/>
      <c r="F6" s="51"/>
      <c r="G6" s="52"/>
      <c r="H6" s="8"/>
      <c r="J6" s="8"/>
      <c r="M6" s="8"/>
      <c r="N6" s="8"/>
      <c r="AL6" s="9"/>
      <c r="AM6" s="9"/>
      <c r="AN6" s="9"/>
      <c r="AO6" s="10"/>
      <c r="AP6" s="11"/>
      <c r="AQ6" s="11"/>
      <c r="AR6" s="11"/>
      <c r="AS6" s="11"/>
    </row>
    <row r="8" spans="1:45" s="205" customFormat="1" ht="13.5" thickBot="1" x14ac:dyDescent="0.25">
      <c r="B8" s="205" t="s">
        <v>253</v>
      </c>
    </row>
    <row r="9" spans="1:45" ht="13.5" thickBot="1" x14ac:dyDescent="0.25">
      <c r="B9" s="206" t="str">
        <f>IF(Budget!Y12="","", Budget!Y12)</f>
        <v>NAME 1</v>
      </c>
      <c r="C9" s="207" t="s">
        <v>254</v>
      </c>
      <c r="D9" s="206" t="s">
        <v>255</v>
      </c>
    </row>
    <row r="10" spans="1:45" x14ac:dyDescent="0.2">
      <c r="B10" s="198" t="s">
        <v>256</v>
      </c>
      <c r="C10" s="332"/>
      <c r="D10" s="333"/>
    </row>
    <row r="11" spans="1:45" x14ac:dyDescent="0.2">
      <c r="B11" s="198" t="s">
        <v>257</v>
      </c>
      <c r="C11" s="334"/>
      <c r="D11" s="338"/>
    </row>
    <row r="12" spans="1:45" x14ac:dyDescent="0.2">
      <c r="B12" s="198" t="s">
        <v>258</v>
      </c>
      <c r="C12" s="334"/>
      <c r="D12" s="335"/>
    </row>
    <row r="13" spans="1:45" x14ac:dyDescent="0.2">
      <c r="B13" s="198" t="s">
        <v>259</v>
      </c>
      <c r="D13" s="199" t="str">
        <f>IF(D12="","",ROUND(AVERAGE(D10,D11,D12),0))</f>
        <v/>
      </c>
      <c r="E13" s="225" t="str">
        <f>IF(D13&lt;100000,"Average of these 3 years is less than €100.000. You are not eligible to be the applicant.","")</f>
        <v/>
      </c>
    </row>
    <row r="14" spans="1:45" x14ac:dyDescent="0.2">
      <c r="B14" s="225"/>
    </row>
    <row r="16" spans="1:45" s="205" customFormat="1" ht="13.5" thickBot="1" x14ac:dyDescent="0.25">
      <c r="B16" s="205" t="s">
        <v>48</v>
      </c>
    </row>
    <row r="17" spans="1:13" ht="23.25" thickBot="1" x14ac:dyDescent="0.25">
      <c r="C17" s="85" t="s">
        <v>124</v>
      </c>
      <c r="D17" s="85" t="s">
        <v>125</v>
      </c>
      <c r="E17" s="85" t="s">
        <v>126</v>
      </c>
      <c r="F17" s="85" t="s">
        <v>127</v>
      </c>
      <c r="G17" s="85" t="s">
        <v>128</v>
      </c>
      <c r="H17" s="85" t="s">
        <v>129</v>
      </c>
      <c r="I17" s="85" t="s">
        <v>130</v>
      </c>
      <c r="J17" s="85" t="s">
        <v>131</v>
      </c>
      <c r="K17" s="85" t="s">
        <v>132</v>
      </c>
      <c r="L17" s="85" t="s">
        <v>133</v>
      </c>
    </row>
    <row r="18" spans="1:13" ht="13.5" thickBot="1" x14ac:dyDescent="0.25">
      <c r="C18" s="196" t="str">
        <f>IF(Budget!Y12="","", Budget!Y12)</f>
        <v>NAME 1</v>
      </c>
      <c r="D18" s="196" t="str">
        <f>IF(Budget!Z12="","", Budget!Z12)</f>
        <v>NAME 2</v>
      </c>
      <c r="E18" s="196" t="str">
        <f>IF(Budget!AA12="","", Budget!AA12)</f>
        <v>NAME 3</v>
      </c>
      <c r="F18" s="196" t="str">
        <f>IF(Budget!AB12="","", Budget!AB12)</f>
        <v>NAME 4</v>
      </c>
      <c r="G18" s="196" t="str">
        <f>IF(Budget!AC12="","", Budget!AC12)</f>
        <v>NAME 5</v>
      </c>
      <c r="H18" s="196" t="str">
        <f>IF(Budget!AD12="","", Budget!AD12)</f>
        <v>NAME 6</v>
      </c>
      <c r="I18" s="196" t="str">
        <f>IF(Budget!AE12="","", Budget!AE12)</f>
        <v>NAME 7</v>
      </c>
      <c r="J18" s="196" t="str">
        <f>IF(Budget!AF12="","", Budget!AF12)</f>
        <v>NAME 8</v>
      </c>
      <c r="K18" s="196" t="str">
        <f>IF(Budget!AG12="","", Budget!AG12)</f>
        <v>NAME 9</v>
      </c>
      <c r="L18" s="197" t="str">
        <f>IF(Budget!AH12="","", Budget!AH12)</f>
        <v>NAME 10</v>
      </c>
    </row>
    <row r="19" spans="1:13" ht="13.5" thickBot="1" x14ac:dyDescent="0.25">
      <c r="B19" t="s">
        <v>260</v>
      </c>
      <c r="C19" s="336"/>
      <c r="D19" s="337"/>
      <c r="E19" s="337"/>
      <c r="F19" s="337"/>
      <c r="G19" s="337"/>
      <c r="H19" s="337"/>
      <c r="I19" s="337"/>
      <c r="J19" s="337"/>
      <c r="K19" s="337"/>
      <c r="L19" s="337"/>
    </row>
    <row r="21" spans="1:13" x14ac:dyDescent="0.2">
      <c r="A21" t="s">
        <v>261</v>
      </c>
      <c r="B21" s="198" t="s">
        <v>262</v>
      </c>
      <c r="C21" s="382">
        <f>Budget!H174</f>
        <v>0</v>
      </c>
      <c r="D21" s="383"/>
      <c r="E21" s="383"/>
      <c r="F21" s="383"/>
      <c r="G21" s="383"/>
      <c r="H21" s="383"/>
      <c r="I21" s="383"/>
      <c r="J21" s="383"/>
      <c r="K21" s="383"/>
      <c r="L21" s="384"/>
    </row>
    <row r="23" spans="1:13" x14ac:dyDescent="0.2">
      <c r="A23" s="198" t="s">
        <v>263</v>
      </c>
      <c r="B23" s="198" t="s">
        <v>264</v>
      </c>
      <c r="C23" s="382">
        <f>DATEDIF(Budget!C7,Budget!C8,"m")</f>
        <v>0</v>
      </c>
      <c r="D23" s="385"/>
      <c r="E23" s="385"/>
      <c r="F23" s="385"/>
      <c r="G23" s="385"/>
      <c r="H23" s="385"/>
      <c r="I23" s="385"/>
      <c r="J23" s="385"/>
      <c r="K23" s="385"/>
      <c r="L23" s="386"/>
    </row>
    <row r="24" spans="1:13" x14ac:dyDescent="0.2">
      <c r="C24" s="198"/>
    </row>
    <row r="25" spans="1:13" x14ac:dyDescent="0.2">
      <c r="A25" s="198" t="s">
        <v>265</v>
      </c>
      <c r="B25" s="198" t="s">
        <v>266</v>
      </c>
      <c r="C25" s="199">
        <f>Budget!Y174-Budget!Y181</f>
        <v>0</v>
      </c>
      <c r="D25" s="199">
        <f>Budget!Z174-Budget!Z181</f>
        <v>0</v>
      </c>
      <c r="E25" s="199">
        <f>Budget!AA174-Budget!AA181</f>
        <v>0</v>
      </c>
      <c r="F25" s="199">
        <f>Budget!AB174-Budget!AB181</f>
        <v>0</v>
      </c>
      <c r="G25" s="199">
        <f>Budget!AC174-Budget!AC181</f>
        <v>0</v>
      </c>
      <c r="H25" s="199">
        <f>Budget!AD174-Budget!AD181</f>
        <v>0</v>
      </c>
      <c r="I25" s="199">
        <f>Budget!AE174-Budget!AE181</f>
        <v>0</v>
      </c>
      <c r="J25" s="199">
        <f>Budget!AF174-Budget!AF181</f>
        <v>0</v>
      </c>
      <c r="K25" s="199">
        <f>Budget!AG174-Budget!AG181</f>
        <v>0</v>
      </c>
      <c r="L25" s="199">
        <f>Budget!AH174-Budget!AH181</f>
        <v>0</v>
      </c>
      <c r="M25">
        <f>SUM(C25:L25)</f>
        <v>0</v>
      </c>
    </row>
    <row r="26" spans="1:13" x14ac:dyDescent="0.2">
      <c r="C26" s="198"/>
    </row>
    <row r="27" spans="1:13" x14ac:dyDescent="0.2">
      <c r="A27" s="198" t="s">
        <v>267</v>
      </c>
      <c r="B27" s="198" t="s">
        <v>268</v>
      </c>
      <c r="C27" s="335"/>
      <c r="D27" s="335"/>
      <c r="E27" s="335"/>
      <c r="F27" s="335"/>
      <c r="G27" s="335"/>
      <c r="H27" s="335"/>
      <c r="I27" s="335"/>
      <c r="J27" s="335"/>
      <c r="K27" s="335"/>
      <c r="L27" s="335"/>
    </row>
    <row r="29" spans="1:13" x14ac:dyDescent="0.2">
      <c r="A29" s="198" t="s">
        <v>269</v>
      </c>
      <c r="B29" s="198" t="s">
        <v>270</v>
      </c>
      <c r="C29" s="335"/>
      <c r="D29" s="335"/>
      <c r="E29" s="335"/>
      <c r="F29" s="335"/>
      <c r="G29" s="335"/>
      <c r="H29" s="335"/>
      <c r="I29" s="335"/>
      <c r="J29" s="335"/>
      <c r="K29" s="335"/>
      <c r="L29" s="335"/>
    </row>
    <row r="31" spans="1:13" x14ac:dyDescent="0.2">
      <c r="A31" s="198" t="s">
        <v>271</v>
      </c>
      <c r="B31" s="198" t="s">
        <v>272</v>
      </c>
      <c r="C31" s="203" t="str">
        <f>IF(C25=0,"N/A",C27/C25)</f>
        <v>N/A</v>
      </c>
      <c r="D31" s="203" t="str">
        <f t="shared" ref="D31:L31" si="0">IF(D25=0,"N/A",D27/D25)</f>
        <v>N/A</v>
      </c>
      <c r="E31" s="203" t="str">
        <f t="shared" si="0"/>
        <v>N/A</v>
      </c>
      <c r="F31" s="203" t="str">
        <f t="shared" si="0"/>
        <v>N/A</v>
      </c>
      <c r="G31" s="203" t="str">
        <f t="shared" si="0"/>
        <v>N/A</v>
      </c>
      <c r="H31" s="203" t="str">
        <f t="shared" si="0"/>
        <v>N/A</v>
      </c>
      <c r="I31" s="203" t="str">
        <f t="shared" si="0"/>
        <v>N/A</v>
      </c>
      <c r="J31" s="203" t="str">
        <f t="shared" si="0"/>
        <v>N/A</v>
      </c>
      <c r="K31" s="203" t="str">
        <f t="shared" si="0"/>
        <v>N/A</v>
      </c>
      <c r="L31" s="203" t="str">
        <f t="shared" si="0"/>
        <v>N/A</v>
      </c>
    </row>
    <row r="33" spans="1:12" x14ac:dyDescent="0.2">
      <c r="A33" s="198" t="s">
        <v>273</v>
      </c>
      <c r="B33" s="198" t="s">
        <v>274</v>
      </c>
      <c r="C33" s="203" t="str">
        <f>IF(C29=0,"N/A",C27/C29)</f>
        <v>N/A</v>
      </c>
      <c r="D33" s="203" t="str">
        <f t="shared" ref="D33:L33" si="1">IF(D29=0,"N/A",D27/D29)</f>
        <v>N/A</v>
      </c>
      <c r="E33" s="203" t="str">
        <f t="shared" si="1"/>
        <v>N/A</v>
      </c>
      <c r="F33" s="203" t="str">
        <f t="shared" si="1"/>
        <v>N/A</v>
      </c>
      <c r="G33" s="203" t="str">
        <f t="shared" si="1"/>
        <v>N/A</v>
      </c>
      <c r="H33" s="203" t="str">
        <f t="shared" si="1"/>
        <v>N/A</v>
      </c>
      <c r="I33" s="203" t="str">
        <f t="shared" si="1"/>
        <v>N/A</v>
      </c>
      <c r="J33" s="203" t="str">
        <f t="shared" si="1"/>
        <v>N/A</v>
      </c>
      <c r="K33" s="203" t="str">
        <f t="shared" si="1"/>
        <v>N/A</v>
      </c>
      <c r="L33" s="203" t="str">
        <f t="shared" si="1"/>
        <v>N/A</v>
      </c>
    </row>
    <row r="35" spans="1:12" x14ac:dyDescent="0.2">
      <c r="A35" t="s">
        <v>275</v>
      </c>
      <c r="B35" t="s">
        <v>276</v>
      </c>
      <c r="C35" s="335"/>
      <c r="D35" s="335"/>
      <c r="E35" s="335"/>
      <c r="F35" s="335"/>
      <c r="G35" s="335"/>
      <c r="H35" s="335"/>
      <c r="I35" s="335"/>
      <c r="J35" s="335"/>
      <c r="K35" s="335"/>
      <c r="L35" s="335"/>
    </row>
    <row r="37" spans="1:12" x14ac:dyDescent="0.2">
      <c r="A37" t="s">
        <v>277</v>
      </c>
      <c r="B37" t="s">
        <v>278</v>
      </c>
      <c r="C37" s="335"/>
      <c r="D37" s="335"/>
      <c r="E37" s="335"/>
      <c r="F37" s="335"/>
      <c r="G37" s="335"/>
      <c r="H37" s="335"/>
      <c r="I37" s="335"/>
      <c r="J37" s="335"/>
      <c r="K37" s="335"/>
      <c r="L37" s="335"/>
    </row>
    <row r="39" spans="1:12" s="140" customFormat="1" x14ac:dyDescent="0.2">
      <c r="A39" s="202" t="s">
        <v>279</v>
      </c>
      <c r="B39" s="201" t="s">
        <v>280</v>
      </c>
      <c r="C39" s="224" t="str">
        <f>IF(C37=0,"N/A",C35/C37)</f>
        <v>N/A</v>
      </c>
      <c r="D39" s="224" t="str">
        <f t="shared" ref="D39:L39" si="2">IF(D37=0,"N/A",D35/D37)</f>
        <v>N/A</v>
      </c>
      <c r="E39" s="224" t="str">
        <f t="shared" si="2"/>
        <v>N/A</v>
      </c>
      <c r="F39" s="224" t="str">
        <f t="shared" si="2"/>
        <v>N/A</v>
      </c>
      <c r="G39" s="224" t="str">
        <f t="shared" si="2"/>
        <v>N/A</v>
      </c>
      <c r="H39" s="224" t="str">
        <f t="shared" si="2"/>
        <v>N/A</v>
      </c>
      <c r="I39" s="224" t="str">
        <f t="shared" si="2"/>
        <v>N/A</v>
      </c>
      <c r="J39" s="224" t="str">
        <f t="shared" si="2"/>
        <v>N/A</v>
      </c>
      <c r="K39" s="224" t="str">
        <f t="shared" si="2"/>
        <v>N/A</v>
      </c>
      <c r="L39" s="224" t="str">
        <f t="shared" si="2"/>
        <v>N/A</v>
      </c>
    </row>
    <row r="41" spans="1:12" x14ac:dyDescent="0.2">
      <c r="A41" s="198" t="s">
        <v>281</v>
      </c>
      <c r="B41" s="198" t="s">
        <v>282</v>
      </c>
      <c r="C41" s="199" t="str">
        <f>IF(AND(C35=0,C37=0),"N/A",C35-C37)</f>
        <v>N/A</v>
      </c>
      <c r="D41" s="199" t="str">
        <f>IF(AND(D35=0,D37=0),"N/A",D35-D37)</f>
        <v>N/A</v>
      </c>
      <c r="E41" s="199" t="str">
        <f t="shared" ref="E41:K41" si="3">IF(AND(E35=0,E37=0),"N/A",E35-E37)</f>
        <v>N/A</v>
      </c>
      <c r="F41" s="199" t="str">
        <f t="shared" si="3"/>
        <v>N/A</v>
      </c>
      <c r="G41" s="199" t="str">
        <f t="shared" si="3"/>
        <v>N/A</v>
      </c>
      <c r="H41" s="199" t="str">
        <f t="shared" si="3"/>
        <v>N/A</v>
      </c>
      <c r="I41" s="199" t="str">
        <f t="shared" si="3"/>
        <v>N/A</v>
      </c>
      <c r="J41" s="199" t="str">
        <f t="shared" si="3"/>
        <v>N/A</v>
      </c>
      <c r="K41" s="199" t="str">
        <f t="shared" si="3"/>
        <v>N/A</v>
      </c>
      <c r="L41" s="199" t="str">
        <f>IF(AND(L35=0,L37=0),"N/A",L35-L37)</f>
        <v>N/A</v>
      </c>
    </row>
    <row r="42" spans="1:12" x14ac:dyDescent="0.2">
      <c r="A42" s="198"/>
      <c r="B42" s="198"/>
    </row>
    <row r="43" spans="1:12" x14ac:dyDescent="0.2">
      <c r="A43" s="198"/>
      <c r="B43" s="198" t="str">
        <f>"Profit after tax in fin.year "&amp;C19&amp;" (in €)"</f>
        <v>Profit after tax in fin.year  (in €)</v>
      </c>
      <c r="C43" s="335"/>
      <c r="D43" s="335"/>
      <c r="E43" s="335"/>
      <c r="F43" s="335"/>
      <c r="G43" s="335"/>
      <c r="H43" s="335"/>
      <c r="I43" s="335"/>
      <c r="J43" s="335"/>
      <c r="K43" s="335"/>
      <c r="L43" s="335"/>
    </row>
    <row r="44" spans="1:12" x14ac:dyDescent="0.2">
      <c r="A44" s="198"/>
      <c r="B44" s="198" t="str">
        <f>"Profit after tax in fin.year "&amp;C19&amp;" -1 (in €)"</f>
        <v>Profit after tax in fin.year  -1 (in €)</v>
      </c>
      <c r="C44" s="335"/>
      <c r="D44" s="335"/>
      <c r="E44" s="335"/>
      <c r="F44" s="335"/>
      <c r="G44" s="335"/>
      <c r="H44" s="335"/>
      <c r="I44" s="335"/>
      <c r="J44" s="335"/>
      <c r="K44" s="335"/>
      <c r="L44" s="335"/>
    </row>
    <row r="45" spans="1:12" x14ac:dyDescent="0.2">
      <c r="A45" s="198" t="s">
        <v>283</v>
      </c>
      <c r="B45" s="198" t="s">
        <v>284</v>
      </c>
      <c r="C45" s="199" t="str">
        <f>IF(C43=0,"N/A",AVERAGE(C43:C44))</f>
        <v>N/A</v>
      </c>
      <c r="D45" s="199" t="str">
        <f t="shared" ref="D45:K45" si="4">IF(D43=0,"N/A",AVERAGE(D43:D44))</f>
        <v>N/A</v>
      </c>
      <c r="E45" s="199" t="str">
        <f t="shared" si="4"/>
        <v>N/A</v>
      </c>
      <c r="F45" s="199" t="str">
        <f t="shared" si="4"/>
        <v>N/A</v>
      </c>
      <c r="G45" s="199" t="str">
        <f t="shared" si="4"/>
        <v>N/A</v>
      </c>
      <c r="H45" s="199" t="str">
        <f t="shared" si="4"/>
        <v>N/A</v>
      </c>
      <c r="I45" s="199" t="str">
        <f t="shared" si="4"/>
        <v>N/A</v>
      </c>
      <c r="J45" s="199" t="str">
        <f t="shared" si="4"/>
        <v>N/A</v>
      </c>
      <c r="K45" s="199" t="str">
        <f t="shared" si="4"/>
        <v>N/A</v>
      </c>
      <c r="L45" s="199" t="str">
        <f>IF(L43=0,"N/A",AVERAGE(L43:L44))</f>
        <v>N/A</v>
      </c>
    </row>
    <row r="46" spans="1:12" x14ac:dyDescent="0.2">
      <c r="A46" s="198"/>
      <c r="B46" s="198"/>
    </row>
    <row r="47" spans="1:12" x14ac:dyDescent="0.2">
      <c r="A47" s="198" t="s">
        <v>285</v>
      </c>
      <c r="B47" s="198" t="s">
        <v>286</v>
      </c>
      <c r="C47" s="204" t="str">
        <f t="shared" ref="C47:L47" si="5">IF(C45="N/A","N/A",(C41+(($C$23/12)*C45))/C25)</f>
        <v>N/A</v>
      </c>
      <c r="D47" s="204" t="str">
        <f t="shared" si="5"/>
        <v>N/A</v>
      </c>
      <c r="E47" s="204" t="str">
        <f t="shared" si="5"/>
        <v>N/A</v>
      </c>
      <c r="F47" s="204" t="str">
        <f t="shared" si="5"/>
        <v>N/A</v>
      </c>
      <c r="G47" s="204" t="str">
        <f t="shared" si="5"/>
        <v>N/A</v>
      </c>
      <c r="H47" s="204" t="str">
        <f t="shared" si="5"/>
        <v>N/A</v>
      </c>
      <c r="I47" s="204" t="str">
        <f t="shared" si="5"/>
        <v>N/A</v>
      </c>
      <c r="J47" s="204" t="str">
        <f t="shared" si="5"/>
        <v>N/A</v>
      </c>
      <c r="K47" s="204" t="str">
        <f t="shared" si="5"/>
        <v>N/A</v>
      </c>
      <c r="L47" s="204" t="str">
        <f t="shared" si="5"/>
        <v>N/A</v>
      </c>
    </row>
    <row r="48" spans="1:12" x14ac:dyDescent="0.2">
      <c r="A48" s="198"/>
      <c r="B48" s="198"/>
    </row>
    <row r="50" spans="2:7" x14ac:dyDescent="0.2">
      <c r="B50" s="209" t="s">
        <v>287</v>
      </c>
      <c r="C50" s="208"/>
      <c r="D50" s="208"/>
      <c r="E50" s="208"/>
      <c r="F50" s="208"/>
      <c r="G50" s="208"/>
    </row>
    <row r="51" spans="2:7" x14ac:dyDescent="0.2">
      <c r="B51" s="209" t="s">
        <v>288</v>
      </c>
      <c r="C51" s="208"/>
      <c r="D51" s="208"/>
      <c r="E51" s="208"/>
      <c r="F51" s="208"/>
      <c r="G51" s="208"/>
    </row>
    <row r="52" spans="2:7" x14ac:dyDescent="0.2">
      <c r="B52" s="208" t="s">
        <v>289</v>
      </c>
      <c r="C52" s="208"/>
      <c r="D52" s="208"/>
      <c r="E52" s="208"/>
      <c r="F52" s="208"/>
      <c r="G52" s="208"/>
    </row>
    <row r="53" spans="2:7" x14ac:dyDescent="0.2">
      <c r="B53" s="210" t="s">
        <v>290</v>
      </c>
      <c r="C53" s="208"/>
      <c r="D53" s="208"/>
      <c r="E53" s="208"/>
      <c r="F53" s="208"/>
      <c r="G53" s="208"/>
    </row>
    <row r="54" spans="2:7" x14ac:dyDescent="0.2">
      <c r="B54" s="210" t="s">
        <v>291</v>
      </c>
      <c r="C54" s="208"/>
      <c r="D54" s="208"/>
      <c r="E54" s="208"/>
      <c r="F54" s="208"/>
      <c r="G54" s="208"/>
    </row>
    <row r="55" spans="2:7" x14ac:dyDescent="0.2">
      <c r="B55" s="210" t="s">
        <v>292</v>
      </c>
      <c r="C55" s="208"/>
      <c r="D55" s="208"/>
      <c r="E55" s="208"/>
      <c r="F55" s="208"/>
      <c r="G55" s="208"/>
    </row>
    <row r="56" spans="2:7" x14ac:dyDescent="0.2">
      <c r="B56" s="210" t="s">
        <v>293</v>
      </c>
      <c r="C56" s="208"/>
      <c r="D56" s="208"/>
      <c r="E56" s="208"/>
      <c r="F56" s="208"/>
      <c r="G56" s="208"/>
    </row>
    <row r="57" spans="2:7" x14ac:dyDescent="0.2">
      <c r="B57" s="208"/>
      <c r="C57" s="208"/>
      <c r="D57" s="208"/>
      <c r="E57" s="208"/>
      <c r="F57" s="208"/>
      <c r="G57" s="208"/>
    </row>
    <row r="58" spans="2:7" x14ac:dyDescent="0.2">
      <c r="B58" s="211" t="s">
        <v>294</v>
      </c>
      <c r="C58" s="208"/>
      <c r="D58" s="208"/>
      <c r="E58" s="208"/>
      <c r="F58" s="208"/>
      <c r="G58" s="208"/>
    </row>
    <row r="59" spans="2:7" x14ac:dyDescent="0.2">
      <c r="B59" s="208"/>
      <c r="C59" s="208"/>
      <c r="D59" s="208"/>
      <c r="E59" s="208"/>
      <c r="F59" s="208"/>
      <c r="G59" s="208"/>
    </row>
    <row r="60" spans="2:7" x14ac:dyDescent="0.2">
      <c r="B60" s="211" t="s">
        <v>295</v>
      </c>
      <c r="C60" s="208"/>
      <c r="D60" s="208"/>
      <c r="E60" s="208"/>
      <c r="F60" s="208"/>
      <c r="G60" s="208"/>
    </row>
    <row r="61" spans="2:7" x14ac:dyDescent="0.2">
      <c r="B61" s="211" t="s">
        <v>296</v>
      </c>
      <c r="C61" s="208"/>
      <c r="D61" s="208"/>
      <c r="E61" s="208"/>
      <c r="F61" s="208"/>
      <c r="G61" s="208"/>
    </row>
    <row r="62" spans="2:7" x14ac:dyDescent="0.2">
      <c r="B62" s="208"/>
      <c r="C62" s="208"/>
      <c r="D62" s="208"/>
      <c r="E62" s="208"/>
      <c r="F62" s="208"/>
      <c r="G62" s="208"/>
    </row>
    <row r="63" spans="2:7" x14ac:dyDescent="0.2">
      <c r="B63" s="209" t="s">
        <v>297</v>
      </c>
      <c r="C63" s="208"/>
      <c r="D63" s="208"/>
      <c r="E63" s="208"/>
      <c r="F63" s="208"/>
      <c r="G63" s="208"/>
    </row>
    <row r="64" spans="2:7" x14ac:dyDescent="0.2">
      <c r="B64" s="211" t="s">
        <v>298</v>
      </c>
      <c r="C64" s="208"/>
      <c r="D64" s="208"/>
      <c r="E64" s="208"/>
      <c r="F64" s="208"/>
      <c r="G64" s="208"/>
    </row>
    <row r="65" spans="2:7" x14ac:dyDescent="0.2">
      <c r="B65" s="208"/>
      <c r="C65" s="208"/>
      <c r="D65" s="208"/>
      <c r="E65" s="208"/>
      <c r="F65" s="208"/>
      <c r="G65" s="208"/>
    </row>
    <row r="66" spans="2:7" x14ac:dyDescent="0.2">
      <c r="B66" s="212" t="s">
        <v>299</v>
      </c>
      <c r="C66" s="213" t="s">
        <v>300</v>
      </c>
      <c r="D66" s="214"/>
      <c r="E66" s="214"/>
      <c r="F66" s="214"/>
      <c r="G66" s="215"/>
    </row>
    <row r="67" spans="2:7" x14ac:dyDescent="0.2">
      <c r="B67" s="216" t="s">
        <v>301</v>
      </c>
      <c r="C67" s="217" t="s">
        <v>302</v>
      </c>
      <c r="D67" s="214"/>
      <c r="E67" s="214"/>
      <c r="F67" s="214"/>
      <c r="G67" s="215"/>
    </row>
    <row r="68" spans="2:7" x14ac:dyDescent="0.2">
      <c r="B68" s="218" t="s">
        <v>303</v>
      </c>
      <c r="C68" s="219" t="s">
        <v>304</v>
      </c>
      <c r="D68" s="208"/>
      <c r="E68" s="208"/>
      <c r="F68" s="208"/>
      <c r="G68" s="220"/>
    </row>
    <row r="69" spans="2:7" x14ac:dyDescent="0.2">
      <c r="B69" s="216" t="s">
        <v>305</v>
      </c>
      <c r="C69" s="221" t="s">
        <v>306</v>
      </c>
      <c r="D69" s="214"/>
      <c r="E69" s="214"/>
      <c r="F69" s="214"/>
      <c r="G69" s="215"/>
    </row>
    <row r="70" spans="2:7" x14ac:dyDescent="0.2">
      <c r="B70" s="222" t="s">
        <v>307</v>
      </c>
      <c r="C70" s="223" t="s">
        <v>308</v>
      </c>
      <c r="D70" s="214"/>
      <c r="E70" s="214"/>
      <c r="F70" s="214"/>
      <c r="G70" s="215"/>
    </row>
    <row r="71" spans="2:7" x14ac:dyDescent="0.2">
      <c r="B71" s="208"/>
      <c r="C71" s="208"/>
      <c r="D71" s="208"/>
      <c r="E71" s="208"/>
      <c r="F71" s="208"/>
      <c r="G71" s="208"/>
    </row>
  </sheetData>
  <sheetProtection algorithmName="SHA-512" hashValue="BOeMTwJYEdIAC8W532XYbAot1oNxIR2bQz8VFwQocJToaLsRE4UQ8CTGdfJ/hwp21vulheMXEqQpor7QLoS/mw==" saltValue="r+wrYzYiyn4+Kal6WkfZBA==" spinCount="100000" sheet="1" objects="1" scenarios="1" formatCells="0" formatRows="0" insertColumns="0" deleteColumns="0" deleteRows="0"/>
  <mergeCells count="2">
    <mergeCell ref="C21:L21"/>
    <mergeCell ref="C23:L23"/>
  </mergeCells>
  <conditionalFormatting sqref="C33">
    <cfRule type="cellIs" dxfId="4" priority="6" operator="lessThan">
      <formula>0.3</formula>
    </cfRule>
  </conditionalFormatting>
  <conditionalFormatting sqref="C31:L31">
    <cfRule type="cellIs" dxfId="3" priority="4" operator="lessThan">
      <formula>0.4</formula>
    </cfRule>
  </conditionalFormatting>
  <conditionalFormatting sqref="C33:L33">
    <cfRule type="cellIs" dxfId="2" priority="3" operator="lessThan">
      <formula>0.3</formula>
    </cfRule>
  </conditionalFormatting>
  <conditionalFormatting sqref="C39:L39">
    <cfRule type="cellIs" dxfId="1" priority="2" operator="lessThan">
      <formula>1.3</formula>
    </cfRule>
  </conditionalFormatting>
  <conditionalFormatting sqref="C47:L47">
    <cfRule type="cellIs" dxfId="0" priority="1" operator="lessThan">
      <formula>1.2</formula>
    </cfRule>
  </conditionalFormatting>
  <dataValidations disablePrompts="1" count="1">
    <dataValidation allowBlank="1" sqref="C17:L17" xr:uid="{381EF629-66EA-4EA9-A858-A9D3D35F7B92}"/>
  </dataValidations>
  <pageMargins left="0.70866141732283472" right="0.70866141732283472" top="0.74803149606299213" bottom="0.74803149606299213" header="0.31496062992125984" footer="0.31496062992125984"/>
  <pageSetup paperSize="8" scale="75" orientation="landscape" r:id="rId1"/>
  <colBreaks count="1" manualBreakCount="1">
    <brk id="13" max="69"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10FF-48F2-4B9A-801C-51486DB9C507}">
  <sheetPr codeName="Blad12"/>
  <dimension ref="A1:AT23"/>
  <sheetViews>
    <sheetView zoomScale="80" zoomScaleNormal="80" workbookViewId="0">
      <pane ySplit="6" topLeftCell="A7" activePane="bottomLeft" state="frozen"/>
      <selection pane="bottomLeft" activeCell="C5" sqref="C5"/>
    </sheetView>
  </sheetViews>
  <sheetFormatPr defaultColWidth="8.85546875" defaultRowHeight="12.75" x14ac:dyDescent="0.2"/>
  <cols>
    <col min="1" max="1" width="6.140625" customWidth="1"/>
    <col min="2" max="2" width="18.7109375" customWidth="1"/>
    <col min="3" max="3" width="67.7109375" bestFit="1" customWidth="1"/>
    <col min="4" max="6" width="14.7109375" customWidth="1"/>
    <col min="7" max="8" width="14.7109375" hidden="1" customWidth="1"/>
    <col min="9" max="13" width="20.7109375" customWidth="1"/>
    <col min="14" max="14" width="0" hidden="1" customWidth="1"/>
  </cols>
  <sheetData>
    <row r="1" spans="1:46" x14ac:dyDescent="0.2">
      <c r="A1" s="6"/>
      <c r="B1" s="12" t="s">
        <v>309</v>
      </c>
    </row>
    <row r="2" spans="1:46" x14ac:dyDescent="0.2">
      <c r="A2" s="6"/>
      <c r="B2" s="12" t="s">
        <v>64</v>
      </c>
    </row>
    <row r="3" spans="1:46" x14ac:dyDescent="0.2">
      <c r="A3" s="6"/>
      <c r="B3" s="6"/>
    </row>
    <row r="4" spans="1:46" s="6" customFormat="1" ht="12" customHeight="1" x14ac:dyDescent="0.2">
      <c r="B4" s="50" t="s">
        <v>65</v>
      </c>
      <c r="C4" s="149">
        <f>PROJTITEL</f>
        <v>0</v>
      </c>
      <c r="D4" s="51"/>
      <c r="E4" s="51"/>
      <c r="F4" s="51"/>
      <c r="G4" s="51"/>
      <c r="H4" s="52"/>
      <c r="I4" s="8"/>
      <c r="K4" s="8"/>
      <c r="N4" s="8"/>
      <c r="O4" s="8"/>
      <c r="AM4" s="9"/>
      <c r="AN4" s="9"/>
      <c r="AO4" s="9"/>
      <c r="AP4" s="10"/>
      <c r="AQ4" s="11"/>
      <c r="AR4" s="11"/>
      <c r="AS4" s="11"/>
      <c r="AT4" s="11"/>
    </row>
    <row r="5" spans="1:46" s="6" customFormat="1" ht="12" customHeight="1" x14ac:dyDescent="0.2">
      <c r="B5" s="50" t="s">
        <v>66</v>
      </c>
      <c r="C5" s="149" t="str">
        <f>Budget!$C$5</f>
        <v>Will be filled in by RVO</v>
      </c>
      <c r="D5" s="51"/>
      <c r="E5" s="51"/>
      <c r="F5" s="51"/>
      <c r="G5" s="51"/>
      <c r="H5" s="52"/>
      <c r="I5" s="8"/>
      <c r="K5" s="8"/>
      <c r="N5" s="8"/>
      <c r="O5" s="8"/>
      <c r="AM5" s="9"/>
      <c r="AN5" s="9"/>
      <c r="AO5" s="9"/>
      <c r="AP5" s="10"/>
      <c r="AQ5" s="11"/>
      <c r="AR5" s="11"/>
      <c r="AS5" s="11"/>
      <c r="AT5" s="11"/>
    </row>
    <row r="6" spans="1:46" s="6" customFormat="1" x14ac:dyDescent="0.2">
      <c r="B6" s="150" t="s">
        <v>67</v>
      </c>
      <c r="C6" s="149">
        <f>Budget!$C$6</f>
        <v>0</v>
      </c>
      <c r="D6" s="51"/>
      <c r="E6" s="51"/>
      <c r="F6" s="51"/>
      <c r="G6" s="51"/>
      <c r="H6" s="52"/>
      <c r="I6" s="8"/>
      <c r="K6" s="8"/>
      <c r="N6" s="8"/>
      <c r="O6" s="8"/>
      <c r="AM6" s="9"/>
      <c r="AN6" s="9"/>
      <c r="AO6" s="9"/>
      <c r="AP6" s="10"/>
      <c r="AQ6" s="11"/>
      <c r="AR6" s="11"/>
      <c r="AS6" s="11"/>
      <c r="AT6" s="11"/>
    </row>
    <row r="8" spans="1:46" x14ac:dyDescent="0.2">
      <c r="C8" s="227" t="s">
        <v>147</v>
      </c>
      <c r="D8" s="199">
        <f>Budget!H174</f>
        <v>0</v>
      </c>
      <c r="E8" s="252"/>
    </row>
    <row r="9" spans="1:46" x14ac:dyDescent="0.2">
      <c r="C9" s="227" t="s">
        <v>109</v>
      </c>
      <c r="D9" s="227">
        <f>Budget!_GoBack</f>
        <v>0</v>
      </c>
    </row>
    <row r="10" spans="1:46" hidden="1" x14ac:dyDescent="0.2">
      <c r="C10" s="227" t="s">
        <v>123</v>
      </c>
      <c r="D10" s="250">
        <f>IF(Budget!_GoBack=0,0,(Budget!_GoBack/Budget!H174))</f>
        <v>0</v>
      </c>
      <c r="E10" s="253"/>
    </row>
    <row r="11" spans="1:46" x14ac:dyDescent="0.2">
      <c r="C11" s="227" t="s">
        <v>310</v>
      </c>
      <c r="D11" s="251">
        <v>0.9</v>
      </c>
      <c r="E11" s="254"/>
    </row>
    <row r="12" spans="1:46" x14ac:dyDescent="0.2">
      <c r="C12" s="227" t="s">
        <v>311</v>
      </c>
      <c r="D12" s="199">
        <f>SUM(F15:F19)</f>
        <v>0</v>
      </c>
    </row>
    <row r="14" spans="1:46" ht="38.25" x14ac:dyDescent="0.2">
      <c r="B14" s="257" t="s">
        <v>312</v>
      </c>
      <c r="C14" s="255"/>
      <c r="D14" s="256" t="s">
        <v>115</v>
      </c>
      <c r="E14" s="256" t="s">
        <v>313</v>
      </c>
      <c r="F14" s="256" t="s">
        <v>314</v>
      </c>
      <c r="G14" s="256" t="s">
        <v>315</v>
      </c>
      <c r="H14" s="256" t="s">
        <v>316</v>
      </c>
      <c r="I14" s="372" t="s">
        <v>317</v>
      </c>
    </row>
    <row r="15" spans="1:46" x14ac:dyDescent="0.2">
      <c r="B15" s="259" t="s">
        <v>136</v>
      </c>
      <c r="C15" s="226" t="s">
        <v>318</v>
      </c>
      <c r="D15" s="199">
        <f>Budget!K174</f>
        <v>0</v>
      </c>
      <c r="E15" s="199">
        <f>$D$10*D15</f>
        <v>0</v>
      </c>
      <c r="F15" s="199">
        <f>IFERROR(IF(((E15*$D$11))/$D$9&gt;90%,ROUND($D$11*E15,0)-1,ROUND($D$11*E15,0)),0)</f>
        <v>0</v>
      </c>
      <c r="G15" s="200">
        <v>0</v>
      </c>
      <c r="H15" s="370"/>
      <c r="I15" s="367"/>
    </row>
    <row r="16" spans="1:46" x14ac:dyDescent="0.2">
      <c r="B16" s="199" t="s">
        <v>137</v>
      </c>
      <c r="C16" s="226" t="s">
        <v>319</v>
      </c>
      <c r="D16" s="199">
        <f>Budget!N174</f>
        <v>0</v>
      </c>
      <c r="E16" s="199">
        <f t="shared" ref="E16:E19" si="0">$D$10*D16</f>
        <v>0</v>
      </c>
      <c r="F16" s="199">
        <f>IFERROR(IF((F15+(E16*$D$11))/$D$9&gt;90%,ROUND($D$11*E16,0)-1,ROUND($D$11*E16,0)),0)</f>
        <v>0</v>
      </c>
      <c r="G16" s="200">
        <v>0</v>
      </c>
      <c r="H16" s="370"/>
      <c r="I16" s="367"/>
    </row>
    <row r="17" spans="2:17" x14ac:dyDescent="0.2">
      <c r="B17" s="199" t="s">
        <v>138</v>
      </c>
      <c r="C17" s="227" t="s">
        <v>320</v>
      </c>
      <c r="D17" s="199">
        <f>Budget!Q174</f>
        <v>0</v>
      </c>
      <c r="E17" s="199">
        <f t="shared" si="0"/>
        <v>0</v>
      </c>
      <c r="F17" s="199">
        <f>IFERROR(IF((F15+F16+(E17*$D$11))/$D$9&gt;90%,ROUND($D$11*E17,0)-1,ROUND($D$11*E17,0)),0)</f>
        <v>0</v>
      </c>
      <c r="G17" s="200">
        <v>0</v>
      </c>
      <c r="H17" s="370"/>
      <c r="I17" s="367"/>
      <c r="J17" s="349"/>
      <c r="K17" s="349"/>
      <c r="L17" s="349"/>
      <c r="M17" s="349"/>
      <c r="N17" s="349"/>
      <c r="O17" s="349"/>
      <c r="P17" s="349"/>
      <c r="Q17" s="349"/>
    </row>
    <row r="18" spans="2:17" x14ac:dyDescent="0.2">
      <c r="B18" s="199" t="s">
        <v>139</v>
      </c>
      <c r="C18" s="226" t="s">
        <v>321</v>
      </c>
      <c r="D18" s="199">
        <f>Budget!T174</f>
        <v>0</v>
      </c>
      <c r="E18" s="199">
        <f t="shared" si="0"/>
        <v>0</v>
      </c>
      <c r="F18" s="199">
        <f>IFERROR(IF((F15+F16+F17+(E18*$D$11))/$D$9&gt;90%,ROUND($D$11*E18,0)-1,ROUND($D$11*E18,0)),0)</f>
        <v>0</v>
      </c>
      <c r="G18" s="200">
        <v>0</v>
      </c>
      <c r="H18" s="370"/>
      <c r="I18" s="367"/>
      <c r="J18" s="349"/>
      <c r="K18" s="349"/>
      <c r="L18" s="349"/>
      <c r="M18" s="349"/>
      <c r="N18" s="349"/>
      <c r="O18" s="349"/>
      <c r="P18" s="349"/>
      <c r="Q18" s="349"/>
    </row>
    <row r="19" spans="2:17" x14ac:dyDescent="0.2">
      <c r="B19" s="199" t="s">
        <v>140</v>
      </c>
      <c r="C19" s="359" t="s">
        <v>322</v>
      </c>
      <c r="D19" s="366">
        <f>Budget!W174</f>
        <v>0</v>
      </c>
      <c r="E19" s="366">
        <f t="shared" si="0"/>
        <v>0</v>
      </c>
      <c r="F19" s="199">
        <f>IFERROR(IF((F15+F16+F17+F18+(E19*$D$11))/$D$9&gt;90%,ROUND($D$11*E19,0)-1,ROUND($D$11*E19,0)),0)</f>
        <v>0</v>
      </c>
      <c r="G19" s="200">
        <v>0</v>
      </c>
      <c r="H19" s="370"/>
      <c r="I19" s="368">
        <f>IFERROR(SUM(F15:F19)/F21,0)</f>
        <v>0</v>
      </c>
      <c r="J19" s="349"/>
      <c r="K19" s="349"/>
      <c r="L19" s="349"/>
      <c r="M19" s="349"/>
      <c r="N19" s="349"/>
      <c r="O19" s="349"/>
      <c r="P19" s="349"/>
      <c r="Q19" s="349"/>
    </row>
    <row r="20" spans="2:17" ht="38.25" x14ac:dyDescent="0.2">
      <c r="B20" s="358" t="s">
        <v>323</v>
      </c>
      <c r="C20" s="362" t="s">
        <v>324</v>
      </c>
      <c r="D20" s="360"/>
      <c r="E20" s="360"/>
      <c r="F20" s="364">
        <f>(Budget!_GoBack)-(SUM('Payment schedule'!F15:F19))</f>
        <v>0</v>
      </c>
      <c r="G20" s="200">
        <v>0</v>
      </c>
      <c r="H20" s="371"/>
      <c r="I20" s="367"/>
      <c r="J20" s="349"/>
      <c r="K20" s="349"/>
      <c r="L20" s="349"/>
      <c r="M20" s="349"/>
      <c r="N20" s="349"/>
      <c r="O20" s="349"/>
      <c r="P20" s="349"/>
      <c r="Q20" s="349"/>
    </row>
    <row r="21" spans="2:17" s="260" customFormat="1" x14ac:dyDescent="0.2">
      <c r="C21" s="363" t="s">
        <v>325</v>
      </c>
      <c r="D21" s="361"/>
      <c r="E21" s="361"/>
      <c r="F21" s="365">
        <f>SUM(F15:F20)</f>
        <v>0</v>
      </c>
      <c r="G21" s="348">
        <f>SUM(G15:G20)</f>
        <v>0</v>
      </c>
      <c r="I21" s="369"/>
    </row>
    <row r="23" spans="2:17" x14ac:dyDescent="0.2">
      <c r="F23" s="248"/>
    </row>
  </sheetData>
  <sheetProtection algorithmName="SHA-512" hashValue="H5zKi0H9vevvBt3Mov5d+RvgqBiDf9RPhkZtj+Sz1M2bcamD9QdieWInstoNkNsujIQzdQZ0NRG+rrzYtlooew==" saltValue="9By/yPbc84IhqvXZC1hjwg==" spinCount="100000" sheet="1" formatCells="0"/>
  <phoneticPr fontId="24" type="noConversion"/>
  <pageMargins left="0.7" right="0.7" top="0.75" bottom="0.75" header="0.3" footer="0.3"/>
  <pageSetup paperSize="9" scale="61"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77D1-7968-4797-80E6-E656C2F3B1EC}">
  <sheetPr codeName="Blad13">
    <pageSetUpPr fitToPage="1"/>
  </sheetPr>
  <dimension ref="A1:E24"/>
  <sheetViews>
    <sheetView showGridLines="0" zoomScale="85" zoomScaleNormal="85" workbookViewId="0">
      <selection activeCell="J15" sqref="J15"/>
    </sheetView>
  </sheetViews>
  <sheetFormatPr defaultColWidth="8.85546875" defaultRowHeight="12.75" x14ac:dyDescent="0.2"/>
  <cols>
    <col min="2" max="2" width="33.42578125" bestFit="1" customWidth="1"/>
    <col min="3" max="4" width="15.7109375" customWidth="1"/>
  </cols>
  <sheetData>
    <row r="1" spans="1:5" s="148" customFormat="1" ht="35.25" customHeight="1" x14ac:dyDescent="0.25">
      <c r="A1" s="147"/>
      <c r="B1" s="147" t="s">
        <v>326</v>
      </c>
    </row>
    <row r="3" spans="1:5" x14ac:dyDescent="0.2">
      <c r="B3" s="61"/>
      <c r="C3" s="62"/>
      <c r="D3" s="62"/>
      <c r="E3" s="63"/>
    </row>
    <row r="4" spans="1:5" ht="23.25" customHeight="1" x14ac:dyDescent="0.2">
      <c r="B4" s="77" t="s">
        <v>327</v>
      </c>
      <c r="C4" s="78" t="s">
        <v>328</v>
      </c>
      <c r="D4" s="79"/>
      <c r="E4" s="80"/>
    </row>
    <row r="5" spans="1:5" x14ac:dyDescent="0.2">
      <c r="B5" s="68" t="s">
        <v>329</v>
      </c>
      <c r="C5" s="66">
        <v>680000</v>
      </c>
      <c r="D5" s="66"/>
      <c r="E5" s="67"/>
    </row>
    <row r="6" spans="1:5" x14ac:dyDescent="0.2">
      <c r="B6" s="68" t="s">
        <v>187</v>
      </c>
      <c r="C6" s="66">
        <v>620000</v>
      </c>
      <c r="D6" s="66"/>
      <c r="E6" s="67"/>
    </row>
    <row r="7" spans="1:5" x14ac:dyDescent="0.2">
      <c r="B7" s="69"/>
      <c r="C7" s="66"/>
      <c r="D7" s="66"/>
      <c r="E7" s="67"/>
    </row>
    <row r="8" spans="1:5" x14ac:dyDescent="0.2">
      <c r="B8" s="69"/>
      <c r="C8" s="66"/>
      <c r="D8" s="66"/>
      <c r="E8" s="67"/>
    </row>
    <row r="9" spans="1:5" x14ac:dyDescent="0.2">
      <c r="B9" s="69"/>
      <c r="C9" s="65" t="s">
        <v>123</v>
      </c>
      <c r="D9" s="66"/>
      <c r="E9" s="67"/>
    </row>
    <row r="10" spans="1:5" x14ac:dyDescent="0.2">
      <c r="B10" s="64" t="s">
        <v>330</v>
      </c>
      <c r="C10" s="65" t="s">
        <v>329</v>
      </c>
      <c r="D10" s="65" t="s">
        <v>187</v>
      </c>
      <c r="E10" s="67"/>
    </row>
    <row r="11" spans="1:5" x14ac:dyDescent="0.2">
      <c r="B11" s="68" t="s">
        <v>331</v>
      </c>
      <c r="C11" s="70">
        <v>0.6</v>
      </c>
      <c r="D11" s="70">
        <v>0.5</v>
      </c>
      <c r="E11" s="67"/>
    </row>
    <row r="12" spans="1:5" x14ac:dyDescent="0.2">
      <c r="B12" s="68" t="s">
        <v>332</v>
      </c>
      <c r="C12" s="70">
        <v>0.6</v>
      </c>
      <c r="D12" s="70">
        <v>0.5</v>
      </c>
      <c r="E12" s="67"/>
    </row>
    <row r="13" spans="1:5" x14ac:dyDescent="0.2">
      <c r="B13" s="68" t="s">
        <v>333</v>
      </c>
      <c r="C13" s="70">
        <v>0.9</v>
      </c>
      <c r="D13" s="70">
        <v>0.9</v>
      </c>
      <c r="E13" s="67"/>
    </row>
    <row r="14" spans="1:5" x14ac:dyDescent="0.2">
      <c r="B14" s="68" t="s">
        <v>334</v>
      </c>
      <c r="C14" s="70">
        <v>0.9</v>
      </c>
      <c r="D14" s="70">
        <v>0.9</v>
      </c>
      <c r="E14" s="67"/>
    </row>
    <row r="15" spans="1:5" x14ac:dyDescent="0.2">
      <c r="B15" s="68" t="s">
        <v>335</v>
      </c>
      <c r="C15" s="70">
        <v>0.7</v>
      </c>
      <c r="D15" s="70">
        <v>0.7</v>
      </c>
      <c r="E15" s="67"/>
    </row>
    <row r="16" spans="1:5" x14ac:dyDescent="0.2">
      <c r="B16" s="68" t="s">
        <v>336</v>
      </c>
      <c r="C16" s="70">
        <v>0.7</v>
      </c>
      <c r="D16" s="70">
        <v>0.7</v>
      </c>
      <c r="E16" s="67"/>
    </row>
    <row r="17" spans="2:5" x14ac:dyDescent="0.2">
      <c r="B17" s="69"/>
      <c r="C17" s="66"/>
      <c r="D17" s="66"/>
      <c r="E17" s="67"/>
    </row>
    <row r="18" spans="2:5" x14ac:dyDescent="0.2">
      <c r="B18" s="64" t="s">
        <v>200</v>
      </c>
      <c r="C18" s="71"/>
      <c r="D18" s="66"/>
      <c r="E18" s="67"/>
    </row>
    <row r="19" spans="2:5" x14ac:dyDescent="0.2">
      <c r="B19" s="68" t="s">
        <v>337</v>
      </c>
      <c r="C19" s="71"/>
      <c r="D19" s="72"/>
      <c r="E19" s="67"/>
    </row>
    <row r="20" spans="2:5" x14ac:dyDescent="0.2">
      <c r="B20" s="68" t="s">
        <v>338</v>
      </c>
      <c r="C20" s="71"/>
      <c r="D20" s="72"/>
      <c r="E20" s="67"/>
    </row>
    <row r="21" spans="2:5" x14ac:dyDescent="0.2">
      <c r="B21" s="68" t="s">
        <v>339</v>
      </c>
      <c r="C21" s="73"/>
      <c r="D21" s="72"/>
      <c r="E21" s="67"/>
    </row>
    <row r="22" spans="2:5" x14ac:dyDescent="0.2">
      <c r="B22" s="68" t="s">
        <v>340</v>
      </c>
      <c r="C22" s="71"/>
      <c r="D22" s="72"/>
      <c r="E22" s="67"/>
    </row>
    <row r="23" spans="2:5" x14ac:dyDescent="0.2">
      <c r="B23" s="68" t="s">
        <v>341</v>
      </c>
      <c r="C23" s="72"/>
      <c r="D23" s="72"/>
      <c r="E23" s="67"/>
    </row>
    <row r="24" spans="2:5" x14ac:dyDescent="0.2">
      <c r="B24" s="74"/>
      <c r="C24" s="75"/>
      <c r="D24" s="75"/>
      <c r="E24" s="76"/>
    </row>
  </sheetData>
  <sheetProtection algorithmName="SHA-512" hashValue="Lc4UiluNpiJfI/GEZWJIyOZ3GEIel/nGZ3K4vlzrfKefDw3g++jvzuWFSEob2y7bh49fzQFGbvu/STdg6yIMjQ==" saltValue="NP+T1ebwwASPfx2aFhHIIw==" spinCount="100000" sheet="1" objects="1" scenarios="1"/>
  <pageMargins left="0.35433070866141736" right="0.35433070866141736" top="0.78740157480314965" bottom="0.59055118110236227" header="0.31496062992125984" footer="0.31496062992125984"/>
  <pageSetup paperSize="9" orientation="landscape" r:id="rId1"/>
  <headerFooter alignWithMargins="0">
    <oddHeader>&amp;C&amp;A</oddHeader>
    <oddFooter xml:space="preserve">&amp;LVersion: May 2023&amp;RPage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4"/>
  <dimension ref="A1:D7"/>
  <sheetViews>
    <sheetView workbookViewId="0">
      <selection activeCell="J15" sqref="J15"/>
    </sheetView>
  </sheetViews>
  <sheetFormatPr defaultColWidth="9.140625" defaultRowHeight="12.75" x14ac:dyDescent="0.2"/>
  <cols>
    <col min="1" max="16384" width="9.140625" style="5"/>
  </cols>
  <sheetData>
    <row r="1" spans="1:4" x14ac:dyDescent="0.2">
      <c r="A1" s="4" t="s">
        <v>342</v>
      </c>
      <c r="D1" s="4" t="s">
        <v>123</v>
      </c>
    </row>
    <row r="2" spans="1:4" x14ac:dyDescent="0.2">
      <c r="A2" s="5" t="s">
        <v>343</v>
      </c>
      <c r="D2" s="14">
        <v>0.5</v>
      </c>
    </row>
    <row r="3" spans="1:4" x14ac:dyDescent="0.2">
      <c r="A3" s="5" t="s">
        <v>344</v>
      </c>
      <c r="D3" s="14">
        <v>0.6</v>
      </c>
    </row>
    <row r="4" spans="1:4" x14ac:dyDescent="0.2">
      <c r="A4" s="5" t="s">
        <v>345</v>
      </c>
      <c r="D4" s="14">
        <v>0.7</v>
      </c>
    </row>
    <row r="6" spans="1:4" x14ac:dyDescent="0.2">
      <c r="A6" s="5" t="s">
        <v>346</v>
      </c>
    </row>
    <row r="7" spans="1:4" x14ac:dyDescent="0.2">
      <c r="A7" s="5" t="s">
        <v>347</v>
      </c>
    </row>
  </sheetData>
  <sheetProtection algorithmName="SHA-512" hashValue="Q6OhRp81TS3Sr6ySyO1gauG4K7B9qQi9coZ2JQuvIdB3nIIfqEvUo7S50qccuDUrNmlFX6fK3luWYi0UpHqqcA==" saltValue="5cSHBgVD3rIzG8ob3fxR8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DD75-70F2-47D2-AEB9-6BA57472A629}">
  <sheetPr codeName="Blad2">
    <pageSetUpPr fitToPage="1"/>
  </sheetPr>
  <dimension ref="A1:P214"/>
  <sheetViews>
    <sheetView showGridLines="0" zoomScale="80" zoomScaleNormal="80" workbookViewId="0">
      <pane xSplit="2" ySplit="9" topLeftCell="J26" activePane="bottomRight" state="frozen"/>
      <selection pane="topRight" activeCell="F27" sqref="F27"/>
      <selection pane="bottomLeft" activeCell="F27" sqref="F27"/>
      <selection pane="bottomRight" activeCell="N178" activeCellId="7" sqref="N41 N70 N85 N105 N125 N144 N159 N178"/>
    </sheetView>
  </sheetViews>
  <sheetFormatPr defaultColWidth="9.140625" defaultRowHeight="11.25" x14ac:dyDescent="0.15"/>
  <cols>
    <col min="1" max="1" width="6.140625" style="11" customWidth="1"/>
    <col min="2" max="2" width="31.7109375" style="11" customWidth="1"/>
    <col min="3" max="3" width="30.7109375" style="11" customWidth="1"/>
    <col min="4" max="4" width="19.7109375" style="11" customWidth="1"/>
    <col min="5" max="5" width="15.7109375" style="277" customWidth="1"/>
    <col min="6" max="6" width="11.7109375" style="11" customWidth="1"/>
    <col min="7" max="7" width="11.7109375" style="278" customWidth="1"/>
    <col min="8" max="8" width="2.7109375" style="11" customWidth="1"/>
    <col min="9" max="9" width="30.7109375" style="11" customWidth="1"/>
    <col min="10" max="10" width="19.7109375" style="11" customWidth="1"/>
    <col min="11" max="11" width="15.7109375" style="277" customWidth="1"/>
    <col min="12" max="12" width="11.7109375" style="11" customWidth="1"/>
    <col min="13" max="14" width="14.7109375" style="11" customWidth="1"/>
    <col min="15" max="15" width="4.7109375" style="11" customWidth="1"/>
    <col min="16" max="16" width="66.7109375" style="11" customWidth="1"/>
    <col min="17" max="16384" width="9.140625" style="11"/>
  </cols>
  <sheetData>
    <row r="1" spans="1:16" x14ac:dyDescent="0.15">
      <c r="A1" s="6"/>
      <c r="B1" s="12" t="s">
        <v>63</v>
      </c>
      <c r="C1" s="6"/>
      <c r="D1" s="6"/>
      <c r="E1" s="7"/>
      <c r="F1" s="6"/>
      <c r="G1" s="8"/>
      <c r="H1" s="6"/>
      <c r="I1" s="6"/>
      <c r="J1" s="6"/>
      <c r="K1" s="7"/>
      <c r="L1" s="6"/>
      <c r="M1" s="6"/>
    </row>
    <row r="2" spans="1:16" x14ac:dyDescent="0.15">
      <c r="A2" s="6"/>
      <c r="B2" s="12" t="s">
        <v>64</v>
      </c>
      <c r="C2" s="6"/>
      <c r="D2" s="6"/>
      <c r="E2" s="7"/>
      <c r="F2" s="6"/>
      <c r="G2" s="8"/>
      <c r="H2" s="6"/>
      <c r="I2" s="6"/>
      <c r="J2" s="6"/>
      <c r="K2" s="7"/>
      <c r="L2" s="6"/>
      <c r="M2" s="6"/>
    </row>
    <row r="3" spans="1:16" x14ac:dyDescent="0.15">
      <c r="A3" s="6"/>
      <c r="B3" s="6"/>
      <c r="C3" s="6"/>
      <c r="D3" s="6"/>
      <c r="E3" s="7"/>
      <c r="F3" s="6"/>
      <c r="G3" s="8"/>
      <c r="H3" s="6"/>
      <c r="I3" s="6"/>
      <c r="J3" s="6"/>
      <c r="K3" s="6"/>
      <c r="L3" s="6"/>
      <c r="M3" s="6"/>
    </row>
    <row r="4" spans="1:16" ht="12" customHeight="1" x14ac:dyDescent="0.2">
      <c r="A4" s="6"/>
      <c r="B4" s="81" t="s">
        <v>65</v>
      </c>
      <c r="C4" s="300" t="str">
        <f>IF(Budget!C4="","", Budget!C4)</f>
        <v/>
      </c>
      <c r="D4" s="301"/>
      <c r="E4" s="301"/>
      <c r="F4" s="301"/>
      <c r="G4" s="302"/>
      <c r="H4" s="6"/>
      <c r="I4" s="6"/>
      <c r="J4" s="6"/>
      <c r="K4" s="6"/>
      <c r="L4" s="6"/>
      <c r="M4" s="6"/>
    </row>
    <row r="5" spans="1:16" ht="12" customHeight="1" x14ac:dyDescent="0.2">
      <c r="A5" s="6"/>
      <c r="B5" s="81" t="s">
        <v>66</v>
      </c>
      <c r="C5" s="300" t="str">
        <f>IF(Budget!C5="","", Budget!C5)</f>
        <v>Will be filled in by RVO</v>
      </c>
      <c r="D5" s="301"/>
      <c r="E5" s="301"/>
      <c r="F5" s="301"/>
      <c r="G5" s="302"/>
      <c r="H5" s="6"/>
      <c r="I5" s="6"/>
      <c r="J5" s="6"/>
      <c r="K5" s="6"/>
      <c r="L5" s="6"/>
      <c r="M5" s="6"/>
    </row>
    <row r="6" spans="1:16" ht="12" customHeight="1" x14ac:dyDescent="0.2">
      <c r="A6" s="6"/>
      <c r="B6" s="81" t="s">
        <v>67</v>
      </c>
      <c r="C6" s="300" t="str">
        <f>IF(Budget!C6="","", Budget!C6)</f>
        <v/>
      </c>
      <c r="D6" s="303"/>
      <c r="E6" s="303"/>
      <c r="F6" s="303"/>
      <c r="G6" s="304"/>
      <c r="H6" s="6"/>
      <c r="I6" s="6"/>
      <c r="J6" s="6"/>
      <c r="K6" s="6"/>
      <c r="L6" s="6"/>
      <c r="M6" s="6"/>
    </row>
    <row r="7" spans="1:16" ht="12" customHeight="1" x14ac:dyDescent="0.2">
      <c r="A7" s="6"/>
      <c r="B7" s="81" t="s">
        <v>68</v>
      </c>
      <c r="C7" s="305" t="str">
        <f>IF(Budget!C7="","", Budget!C7)</f>
        <v/>
      </c>
      <c r="D7" s="306"/>
      <c r="E7" s="306"/>
      <c r="F7" s="306"/>
      <c r="G7" s="307"/>
      <c r="H7" s="6"/>
      <c r="I7" s="6"/>
      <c r="J7" s="6"/>
      <c r="K7" s="6"/>
      <c r="L7" s="6"/>
      <c r="M7" s="6"/>
    </row>
    <row r="8" spans="1:16" ht="12" customHeight="1" x14ac:dyDescent="0.2">
      <c r="A8" s="6"/>
      <c r="B8" s="81" t="s">
        <v>69</v>
      </c>
      <c r="C8" s="305" t="str">
        <f>IF(Budget!C8="","", Budget!C8)</f>
        <v/>
      </c>
      <c r="D8" s="306"/>
      <c r="E8" s="306"/>
      <c r="F8" s="306"/>
      <c r="G8" s="307"/>
      <c r="H8" s="6"/>
      <c r="I8" s="6"/>
      <c r="J8" s="6"/>
      <c r="K8" s="6"/>
      <c r="L8" s="6"/>
      <c r="M8" s="6"/>
    </row>
    <row r="9" spans="1:16" ht="12" hidden="1" customHeight="1" x14ac:dyDescent="0.2">
      <c r="A9" s="6"/>
      <c r="B9" s="83" t="s">
        <v>70</v>
      </c>
      <c r="C9" s="97" t="str">
        <f>IF(Budget!C9="","", Budget!C9)</f>
        <v>Other countries</v>
      </c>
      <c r="D9" s="303"/>
      <c r="E9" s="303"/>
      <c r="F9" s="303"/>
      <c r="G9" s="304"/>
      <c r="H9" s="6"/>
      <c r="I9" s="6"/>
      <c r="J9" s="6"/>
      <c r="K9" s="6"/>
      <c r="L9" s="6"/>
      <c r="M9" s="6"/>
    </row>
    <row r="10" spans="1:16" x14ac:dyDescent="0.15">
      <c r="A10" s="6"/>
      <c r="B10" s="6"/>
      <c r="C10" s="6"/>
      <c r="D10" s="6"/>
      <c r="E10" s="6"/>
      <c r="F10" s="6"/>
      <c r="G10" s="8"/>
      <c r="H10" s="6"/>
      <c r="I10" s="6"/>
      <c r="J10" s="6"/>
      <c r="K10" s="6"/>
      <c r="L10" s="6"/>
      <c r="M10" s="6"/>
    </row>
    <row r="11" spans="1:16" x14ac:dyDescent="0.15">
      <c r="A11" s="6"/>
      <c r="B11" s="6"/>
      <c r="C11" s="6"/>
      <c r="D11" s="6"/>
      <c r="E11" s="7"/>
      <c r="F11" s="12" t="s">
        <v>71</v>
      </c>
      <c r="G11" s="8"/>
      <c r="H11" s="6"/>
      <c r="I11" s="6"/>
      <c r="J11" s="6"/>
      <c r="K11" s="7"/>
      <c r="L11" s="12" t="s">
        <v>72</v>
      </c>
      <c r="M11" s="12"/>
      <c r="P11" s="13"/>
    </row>
    <row r="12" spans="1:16" x14ac:dyDescent="0.15">
      <c r="A12" s="6"/>
      <c r="B12" s="12"/>
      <c r="C12" s="87"/>
      <c r="D12" s="87"/>
      <c r="E12" s="88"/>
      <c r="F12" s="87"/>
      <c r="G12" s="8"/>
      <c r="H12" s="6"/>
      <c r="I12" s="87"/>
      <c r="J12" s="87"/>
      <c r="K12" s="88"/>
      <c r="L12" s="12"/>
      <c r="M12" s="12"/>
    </row>
    <row r="13" spans="1:16" x14ac:dyDescent="0.15">
      <c r="A13" s="6" t="s">
        <v>73</v>
      </c>
      <c r="B13" s="89" t="s">
        <v>74</v>
      </c>
      <c r="C13" s="90" t="s">
        <v>75</v>
      </c>
      <c r="D13" s="91" t="s">
        <v>76</v>
      </c>
      <c r="E13" s="92"/>
      <c r="F13" s="90" t="s">
        <v>77</v>
      </c>
      <c r="G13" s="94" t="s">
        <v>78</v>
      </c>
      <c r="H13" s="6"/>
      <c r="I13" s="90" t="s">
        <v>75</v>
      </c>
      <c r="J13" s="91" t="s">
        <v>76</v>
      </c>
      <c r="K13" s="92"/>
      <c r="L13" s="90" t="s">
        <v>77</v>
      </c>
      <c r="M13" s="94" t="s">
        <v>78</v>
      </c>
      <c r="N13" s="280" t="s">
        <v>79</v>
      </c>
      <c r="P13" s="13" t="s">
        <v>80</v>
      </c>
    </row>
    <row r="14" spans="1:16" ht="12.75" x14ac:dyDescent="0.2">
      <c r="A14" s="6"/>
      <c r="B14" s="6"/>
      <c r="C14" s="300" t="str">
        <f>IF(Budget!C15="","", Budget!C15)</f>
        <v>NAME 1</v>
      </c>
      <c r="D14" s="300" t="str">
        <f>IF(Budget!D15="","", Budget!D15)</f>
        <v>NAME 1</v>
      </c>
      <c r="E14" s="98"/>
      <c r="F14" s="100">
        <f>Budget!G15</f>
        <v>0</v>
      </c>
      <c r="G14" s="100">
        <f>Budget!H15</f>
        <v>0</v>
      </c>
      <c r="H14" s="6"/>
      <c r="I14" s="96" t="str">
        <f>IF(Realisation!C15="","", Realisation!C15)</f>
        <v>NAME 1</v>
      </c>
      <c r="J14" s="300" t="str">
        <f>IF(Realisation!D15="","",Realisation!D15)</f>
        <v>NAME 1</v>
      </c>
      <c r="K14" s="98"/>
      <c r="L14" s="100">
        <f>Realisation!G15</f>
        <v>0</v>
      </c>
      <c r="M14" s="100">
        <f>Realisation!H15</f>
        <v>0</v>
      </c>
      <c r="P14" s="373"/>
    </row>
    <row r="15" spans="1:16" ht="12.75" x14ac:dyDescent="0.2">
      <c r="A15" s="6"/>
      <c r="B15" s="6"/>
      <c r="C15" s="300" t="str">
        <f>IF(Budget!C16="","", Budget!C16)</f>
        <v>NAME 2</v>
      </c>
      <c r="D15" s="300" t="str">
        <f>IF(Budget!D16="","", Budget!D16)</f>
        <v>NAME 2</v>
      </c>
      <c r="E15" s="98"/>
      <c r="F15" s="100">
        <f>Budget!G16</f>
        <v>0</v>
      </c>
      <c r="G15" s="100">
        <f>Budget!H16</f>
        <v>0</v>
      </c>
      <c r="H15" s="6"/>
      <c r="I15" s="96" t="str">
        <f>IF(Realisation!C16="","", Realisation!C16)</f>
        <v>NAME 2</v>
      </c>
      <c r="J15" s="300" t="str">
        <f>IF(Realisation!D16="","",Realisation!D16)</f>
        <v>NAME 2</v>
      </c>
      <c r="K15" s="98"/>
      <c r="L15" s="100">
        <f>Realisation!G16</f>
        <v>0</v>
      </c>
      <c r="M15" s="100">
        <f>Realisation!H16</f>
        <v>0</v>
      </c>
      <c r="P15" s="374"/>
    </row>
    <row r="16" spans="1:16" ht="12.75" x14ac:dyDescent="0.2">
      <c r="A16" s="6"/>
      <c r="B16" s="6"/>
      <c r="C16" s="300" t="str">
        <f>IF(Budget!C17="","", Budget!C17)</f>
        <v>NAME 3</v>
      </c>
      <c r="D16" s="300" t="str">
        <f>IF(Budget!D17="","", Budget!D17)</f>
        <v>NAME 3</v>
      </c>
      <c r="E16" s="98"/>
      <c r="F16" s="100">
        <f>Budget!G17</f>
        <v>0</v>
      </c>
      <c r="G16" s="100">
        <f>Budget!H17</f>
        <v>0</v>
      </c>
      <c r="H16" s="6"/>
      <c r="I16" s="96" t="str">
        <f>IF(Realisation!C17="","", Realisation!C17)</f>
        <v>NAME 3</v>
      </c>
      <c r="J16" s="300" t="str">
        <f>IF(Realisation!D17="","",Realisation!D17)</f>
        <v>NAME 3</v>
      </c>
      <c r="K16" s="98"/>
      <c r="L16" s="100">
        <f>Realisation!G17</f>
        <v>0</v>
      </c>
      <c r="M16" s="100">
        <f>Realisation!H17</f>
        <v>0</v>
      </c>
      <c r="P16" s="374"/>
    </row>
    <row r="17" spans="1:16" ht="12.75" x14ac:dyDescent="0.2">
      <c r="A17" s="6"/>
      <c r="B17" s="6"/>
      <c r="C17" s="300" t="str">
        <f>IF(Budget!C18="","", Budget!C18)</f>
        <v>NAME 4</v>
      </c>
      <c r="D17" s="300" t="str">
        <f>IF(Budget!D18="","", Budget!D18)</f>
        <v>NAME 4</v>
      </c>
      <c r="E17" s="98"/>
      <c r="F17" s="100">
        <f>Budget!G18</f>
        <v>0</v>
      </c>
      <c r="G17" s="100">
        <f>Budget!H18</f>
        <v>0</v>
      </c>
      <c r="H17" s="6"/>
      <c r="I17" s="96" t="str">
        <f>IF(Realisation!C18="","", Realisation!C18)</f>
        <v>NAME 4</v>
      </c>
      <c r="J17" s="300" t="str">
        <f>IF(Realisation!D18="","",Realisation!D18)</f>
        <v>NAME 4</v>
      </c>
      <c r="K17" s="98"/>
      <c r="L17" s="100">
        <f>Realisation!G18</f>
        <v>0</v>
      </c>
      <c r="M17" s="100">
        <f>Realisation!H18</f>
        <v>0</v>
      </c>
      <c r="P17" s="374"/>
    </row>
    <row r="18" spans="1:16" ht="12.75" x14ac:dyDescent="0.2">
      <c r="A18" s="6"/>
      <c r="B18" s="6"/>
      <c r="C18" s="300" t="str">
        <f>IF(Budget!C19="","", Budget!C19)</f>
        <v>NAME 5</v>
      </c>
      <c r="D18" s="300" t="str">
        <f>IF(Budget!D19="","", Budget!D19)</f>
        <v>NAME 5</v>
      </c>
      <c r="E18" s="98"/>
      <c r="F18" s="100">
        <f>Budget!G19</f>
        <v>0</v>
      </c>
      <c r="G18" s="100">
        <f>Budget!H19</f>
        <v>0</v>
      </c>
      <c r="H18" s="6"/>
      <c r="I18" s="96" t="str">
        <f>IF(Realisation!C19="","", Realisation!C19)</f>
        <v>NAME 5</v>
      </c>
      <c r="J18" s="300" t="str">
        <f>IF(Realisation!D19="","",Realisation!D19)</f>
        <v>NAME 5</v>
      </c>
      <c r="K18" s="98"/>
      <c r="L18" s="100">
        <f>Realisation!G19</f>
        <v>0</v>
      </c>
      <c r="M18" s="100">
        <f>Realisation!H19</f>
        <v>0</v>
      </c>
      <c r="P18" s="374"/>
    </row>
    <row r="19" spans="1:16" ht="12.75" x14ac:dyDescent="0.2">
      <c r="A19" s="6"/>
      <c r="B19" s="6"/>
      <c r="C19" s="300" t="str">
        <f>IF(Budget!C20="","", Budget!C20)</f>
        <v>NAME 6</v>
      </c>
      <c r="D19" s="300" t="str">
        <f>IF(Budget!D20="","", Budget!D20)</f>
        <v>NAME 6</v>
      </c>
      <c r="E19" s="98"/>
      <c r="F19" s="100">
        <f>Budget!G20</f>
        <v>0</v>
      </c>
      <c r="G19" s="100">
        <f>Budget!H20</f>
        <v>0</v>
      </c>
      <c r="H19" s="6"/>
      <c r="I19" s="96" t="str">
        <f>IF(Realisation!C20="","", Realisation!C20)</f>
        <v>NAME 6</v>
      </c>
      <c r="J19" s="300" t="str">
        <f>IF(Realisation!D20="","",Realisation!D20)</f>
        <v>NAME 6</v>
      </c>
      <c r="K19" s="98"/>
      <c r="L19" s="100">
        <f>Realisation!G20</f>
        <v>0</v>
      </c>
      <c r="M19" s="100">
        <f>Realisation!H20</f>
        <v>0</v>
      </c>
      <c r="P19" s="374"/>
    </row>
    <row r="20" spans="1:16" ht="12.75" x14ac:dyDescent="0.2">
      <c r="A20" s="6"/>
      <c r="B20" s="6"/>
      <c r="C20" s="300" t="str">
        <f>IF(Budget!C21="","", Budget!C21)</f>
        <v>NAME 7</v>
      </c>
      <c r="D20" s="300" t="str">
        <f>IF(Budget!D21="","", Budget!D21)</f>
        <v>NAME 7</v>
      </c>
      <c r="E20" s="98"/>
      <c r="F20" s="100">
        <f>Budget!G21</f>
        <v>0</v>
      </c>
      <c r="G20" s="100">
        <f>Budget!H21</f>
        <v>0</v>
      </c>
      <c r="H20" s="6"/>
      <c r="I20" s="96" t="str">
        <f>IF(Realisation!C21="","", Realisation!C21)</f>
        <v>NAME 7</v>
      </c>
      <c r="J20" s="300" t="str">
        <f>IF(Realisation!D21="","",Realisation!D21)</f>
        <v>NAME 7</v>
      </c>
      <c r="K20" s="98"/>
      <c r="L20" s="100">
        <f>Realisation!G21</f>
        <v>0</v>
      </c>
      <c r="M20" s="100">
        <f>Realisation!H21</f>
        <v>0</v>
      </c>
      <c r="P20" s="374"/>
    </row>
    <row r="21" spans="1:16" ht="12.75" x14ac:dyDescent="0.2">
      <c r="A21" s="6"/>
      <c r="B21" s="6"/>
      <c r="C21" s="300" t="str">
        <f>IF(Budget!C22="","", Budget!C22)</f>
        <v>NAME 8</v>
      </c>
      <c r="D21" s="300" t="str">
        <f>IF(Budget!D22="","", Budget!D22)</f>
        <v>NAME 8</v>
      </c>
      <c r="E21" s="98"/>
      <c r="F21" s="100">
        <f>Budget!G22</f>
        <v>0</v>
      </c>
      <c r="G21" s="100">
        <f>Budget!H22</f>
        <v>0</v>
      </c>
      <c r="H21" s="6"/>
      <c r="I21" s="96" t="str">
        <f>IF(Realisation!C22="","", Realisation!C22)</f>
        <v>NAME 8</v>
      </c>
      <c r="J21" s="300" t="str">
        <f>IF(Realisation!D22="","",Realisation!D22)</f>
        <v>NAME 8</v>
      </c>
      <c r="K21" s="98"/>
      <c r="L21" s="100">
        <f>Realisation!G22</f>
        <v>0</v>
      </c>
      <c r="M21" s="100">
        <f>Realisation!H22</f>
        <v>0</v>
      </c>
      <c r="P21" s="374"/>
    </row>
    <row r="22" spans="1:16" ht="12.75" x14ac:dyDescent="0.2">
      <c r="A22" s="6"/>
      <c r="B22" s="6"/>
      <c r="C22" s="300" t="str">
        <f>IF(Budget!C23="","", Budget!C23)</f>
        <v>NAME 9</v>
      </c>
      <c r="D22" s="300" t="str">
        <f>IF(Budget!D23="","", Budget!D23)</f>
        <v>NAME 9</v>
      </c>
      <c r="E22" s="98"/>
      <c r="F22" s="100">
        <f>Budget!G23</f>
        <v>0</v>
      </c>
      <c r="G22" s="100">
        <f>Budget!H23</f>
        <v>0</v>
      </c>
      <c r="H22" s="6"/>
      <c r="I22" s="96" t="str">
        <f>IF(Realisation!C23="","", Realisation!C23)</f>
        <v>NAME 9</v>
      </c>
      <c r="J22" s="300" t="str">
        <f>IF(Realisation!D23="","",Realisation!D23)</f>
        <v>NAME 9</v>
      </c>
      <c r="K22" s="98"/>
      <c r="L22" s="100">
        <f>Realisation!G23</f>
        <v>0</v>
      </c>
      <c r="M22" s="100">
        <f>Realisation!H23</f>
        <v>0</v>
      </c>
      <c r="P22" s="374"/>
    </row>
    <row r="23" spans="1:16" ht="12.75" x14ac:dyDescent="0.2">
      <c r="A23" s="6"/>
      <c r="B23" s="6"/>
      <c r="C23" s="300" t="str">
        <f>IF(Budget!C24="","", Budget!C24)</f>
        <v>NAME 10</v>
      </c>
      <c r="D23" s="300" t="str">
        <f>IF(Budget!D24="","", Budget!D24)</f>
        <v>NAME 10</v>
      </c>
      <c r="E23" s="98"/>
      <c r="F23" s="100">
        <f>Budget!G24</f>
        <v>0</v>
      </c>
      <c r="G23" s="100">
        <f>Budget!H24</f>
        <v>0</v>
      </c>
      <c r="H23" s="6"/>
      <c r="I23" s="96" t="str">
        <f>IF(Realisation!C24="","", Realisation!C24)</f>
        <v>NAME 10</v>
      </c>
      <c r="J23" s="300" t="str">
        <f>IF(Realisation!D24="","",Realisation!D24)</f>
        <v>NAME 10</v>
      </c>
      <c r="K23" s="98"/>
      <c r="L23" s="100">
        <f>Realisation!G24</f>
        <v>0</v>
      </c>
      <c r="M23" s="100">
        <f>Realisation!H24</f>
        <v>0</v>
      </c>
      <c r="P23" s="374"/>
    </row>
    <row r="24" spans="1:16" ht="12.75" x14ac:dyDescent="0.2">
      <c r="A24" s="6"/>
      <c r="B24" s="6"/>
      <c r="C24" s="300" t="str">
        <f>IF(Budget!C25="","", Budget!C25)</f>
        <v>NAME 11</v>
      </c>
      <c r="D24" s="300" t="str">
        <f>IF(Budget!D25="","", Budget!D25)</f>
        <v>NAME 11</v>
      </c>
      <c r="E24" s="98"/>
      <c r="F24" s="100">
        <f>Budget!G25</f>
        <v>0</v>
      </c>
      <c r="G24" s="100">
        <f>Budget!H25</f>
        <v>0</v>
      </c>
      <c r="H24" s="6"/>
      <c r="I24" s="96" t="str">
        <f>IF(Realisation!C25="","", Realisation!C25)</f>
        <v>NAME 11</v>
      </c>
      <c r="J24" s="300" t="str">
        <f>IF(Realisation!D25="","",Realisation!D25)</f>
        <v>NAME 11</v>
      </c>
      <c r="K24" s="98"/>
      <c r="L24" s="100">
        <f>Realisation!G25</f>
        <v>0</v>
      </c>
      <c r="M24" s="100">
        <f>Realisation!H25</f>
        <v>0</v>
      </c>
      <c r="P24" s="374"/>
    </row>
    <row r="25" spans="1:16" ht="12.75" x14ac:dyDescent="0.2">
      <c r="A25" s="6"/>
      <c r="B25" s="6"/>
      <c r="C25" s="300" t="str">
        <f>IF(Budget!C26="","", Budget!C26)</f>
        <v>NAME 12</v>
      </c>
      <c r="D25" s="300" t="str">
        <f>IF(Budget!D26="","", Budget!D26)</f>
        <v>NAME 12</v>
      </c>
      <c r="E25" s="98"/>
      <c r="F25" s="100">
        <f>Budget!G26</f>
        <v>0</v>
      </c>
      <c r="G25" s="100">
        <f>Budget!H26</f>
        <v>0</v>
      </c>
      <c r="H25" s="6"/>
      <c r="I25" s="96" t="str">
        <f>IF(Realisation!C26="","", Realisation!C26)</f>
        <v>NAME 12</v>
      </c>
      <c r="J25" s="300" t="str">
        <f>IF(Realisation!D26="","",Realisation!D26)</f>
        <v>NAME 12</v>
      </c>
      <c r="K25" s="98"/>
      <c r="L25" s="100">
        <f>Realisation!G26</f>
        <v>0</v>
      </c>
      <c r="M25" s="100">
        <f>Realisation!H26</f>
        <v>0</v>
      </c>
      <c r="P25" s="374"/>
    </row>
    <row r="26" spans="1:16" ht="12.75" x14ac:dyDescent="0.2">
      <c r="A26" s="6"/>
      <c r="B26" s="6"/>
      <c r="C26" s="300" t="str">
        <f>IF(Budget!C27="","", Budget!C27)</f>
        <v>NAME 13</v>
      </c>
      <c r="D26" s="300" t="str">
        <f>IF(Budget!D27="","", Budget!D27)</f>
        <v>NAME 13</v>
      </c>
      <c r="E26" s="98"/>
      <c r="F26" s="100">
        <f>Budget!G27</f>
        <v>0</v>
      </c>
      <c r="G26" s="100">
        <f>Budget!H27</f>
        <v>0</v>
      </c>
      <c r="H26" s="6"/>
      <c r="I26" s="96" t="str">
        <f>IF(Realisation!C27="","", Realisation!C27)</f>
        <v>NAME 13</v>
      </c>
      <c r="J26" s="300" t="str">
        <f>IF(Realisation!D27="","",Realisation!D27)</f>
        <v>NAME 13</v>
      </c>
      <c r="K26" s="98"/>
      <c r="L26" s="100">
        <f>Realisation!G27</f>
        <v>0</v>
      </c>
      <c r="M26" s="100">
        <f>Realisation!H27</f>
        <v>0</v>
      </c>
      <c r="P26" s="374"/>
    </row>
    <row r="27" spans="1:16" ht="12.75" x14ac:dyDescent="0.2">
      <c r="A27" s="6"/>
      <c r="B27" s="6"/>
      <c r="C27" s="300" t="str">
        <f>IF(Budget!C28="","", Budget!C28)</f>
        <v>NAME 14</v>
      </c>
      <c r="D27" s="300" t="str">
        <f>IF(Budget!D28="","", Budget!D28)</f>
        <v>NAME 14</v>
      </c>
      <c r="E27" s="98"/>
      <c r="F27" s="100">
        <f>Budget!G28</f>
        <v>0</v>
      </c>
      <c r="G27" s="100">
        <f>Budget!H28</f>
        <v>0</v>
      </c>
      <c r="H27" s="6"/>
      <c r="I27" s="96" t="str">
        <f>IF(Realisation!C28="","", Realisation!C28)</f>
        <v>NAME 14</v>
      </c>
      <c r="J27" s="300" t="str">
        <f>IF(Realisation!D28="","",Realisation!D28)</f>
        <v>NAME 14</v>
      </c>
      <c r="K27" s="98"/>
      <c r="L27" s="100">
        <f>Realisation!G28</f>
        <v>0</v>
      </c>
      <c r="M27" s="100">
        <f>Realisation!H28</f>
        <v>0</v>
      </c>
      <c r="P27" s="374"/>
    </row>
    <row r="28" spans="1:16" ht="12.75" x14ac:dyDescent="0.2">
      <c r="A28" s="6"/>
      <c r="B28" s="6"/>
      <c r="C28" s="300" t="str">
        <f>IF(Budget!C29="","", Budget!C29)</f>
        <v>NAME 15</v>
      </c>
      <c r="D28" s="300" t="str">
        <f>IF(Budget!D29="","", Budget!D29)</f>
        <v>NAME 15</v>
      </c>
      <c r="E28" s="98"/>
      <c r="F28" s="100">
        <f>Budget!G29</f>
        <v>0</v>
      </c>
      <c r="G28" s="100">
        <f>Budget!H29</f>
        <v>0</v>
      </c>
      <c r="H28" s="6"/>
      <c r="I28" s="96" t="str">
        <f>IF(Realisation!C29="","", Realisation!C29)</f>
        <v>NAME 15</v>
      </c>
      <c r="J28" s="300" t="str">
        <f>IF(Realisation!D29="","",Realisation!D29)</f>
        <v>NAME 15</v>
      </c>
      <c r="K28" s="98"/>
      <c r="L28" s="100">
        <f>Realisation!G29</f>
        <v>0</v>
      </c>
      <c r="M28" s="100">
        <f>Realisation!H29</f>
        <v>0</v>
      </c>
      <c r="P28" s="374"/>
    </row>
    <row r="29" spans="1:16" ht="12.75" x14ac:dyDescent="0.2">
      <c r="A29" s="6"/>
      <c r="B29" s="6"/>
      <c r="C29" s="300" t="str">
        <f>IF(Budget!C30="","", Budget!C30)</f>
        <v>NAME 16</v>
      </c>
      <c r="D29" s="300" t="str">
        <f>IF(Budget!D30="","", Budget!D30)</f>
        <v>NAME 16</v>
      </c>
      <c r="E29" s="98"/>
      <c r="F29" s="100">
        <f>Budget!G30</f>
        <v>0</v>
      </c>
      <c r="G29" s="100">
        <f>Budget!H30</f>
        <v>0</v>
      </c>
      <c r="H29" s="6"/>
      <c r="I29" s="96" t="str">
        <f>IF(Realisation!C30="","", Realisation!C30)</f>
        <v>NAME 16</v>
      </c>
      <c r="J29" s="300" t="str">
        <f>IF(Realisation!D30="","",Realisation!D30)</f>
        <v>NAME 16</v>
      </c>
      <c r="K29" s="98"/>
      <c r="L29" s="100">
        <f>Realisation!G30</f>
        <v>0</v>
      </c>
      <c r="M29" s="100">
        <f>Realisation!H30</f>
        <v>0</v>
      </c>
      <c r="P29" s="374"/>
    </row>
    <row r="30" spans="1:16" ht="12.75" x14ac:dyDescent="0.2">
      <c r="A30" s="6"/>
      <c r="B30" s="6"/>
      <c r="C30" s="300" t="str">
        <f>IF(Budget!C31="","", Budget!C31)</f>
        <v>NAME 17</v>
      </c>
      <c r="D30" s="300" t="str">
        <f>IF(Budget!D31="","", Budget!D31)</f>
        <v>NAME 17</v>
      </c>
      <c r="E30" s="98"/>
      <c r="F30" s="100">
        <f>Budget!G31</f>
        <v>0</v>
      </c>
      <c r="G30" s="100">
        <f>Budget!H31</f>
        <v>0</v>
      </c>
      <c r="H30" s="6"/>
      <c r="I30" s="96" t="str">
        <f>IF(Realisation!C31="","", Realisation!C31)</f>
        <v>NAME 17</v>
      </c>
      <c r="J30" s="300" t="str">
        <f>IF(Realisation!D31="","",Realisation!D31)</f>
        <v>NAME 17</v>
      </c>
      <c r="K30" s="98"/>
      <c r="L30" s="100">
        <f>Realisation!G31</f>
        <v>0</v>
      </c>
      <c r="M30" s="100">
        <f>Realisation!H31</f>
        <v>0</v>
      </c>
      <c r="P30" s="374"/>
    </row>
    <row r="31" spans="1:16" ht="12.75" x14ac:dyDescent="0.2">
      <c r="A31" s="6"/>
      <c r="B31" s="6"/>
      <c r="C31" s="300" t="str">
        <f>IF(Budget!C32="","", Budget!C32)</f>
        <v>NAME 18</v>
      </c>
      <c r="D31" s="300" t="str">
        <f>IF(Budget!D32="","", Budget!D32)</f>
        <v>NAME 18</v>
      </c>
      <c r="E31" s="98"/>
      <c r="F31" s="100">
        <f>Budget!G32</f>
        <v>0</v>
      </c>
      <c r="G31" s="100">
        <f>Budget!H32</f>
        <v>0</v>
      </c>
      <c r="H31" s="6"/>
      <c r="I31" s="96" t="str">
        <f>IF(Realisation!C32="","", Realisation!C32)</f>
        <v>NAME 18</v>
      </c>
      <c r="J31" s="300" t="str">
        <f>IF(Realisation!D32="","",Realisation!D32)</f>
        <v>NAME 18</v>
      </c>
      <c r="K31" s="98"/>
      <c r="L31" s="100">
        <f>Realisation!G32</f>
        <v>0</v>
      </c>
      <c r="M31" s="100">
        <f>Realisation!H32</f>
        <v>0</v>
      </c>
      <c r="P31" s="374"/>
    </row>
    <row r="32" spans="1:16" ht="12.75" x14ac:dyDescent="0.2">
      <c r="A32" s="6"/>
      <c r="B32" s="6"/>
      <c r="C32" s="300" t="str">
        <f>IF(Budget!C33="","", Budget!C33)</f>
        <v>NAME 19</v>
      </c>
      <c r="D32" s="300" t="str">
        <f>IF(Budget!D33="","", Budget!D33)</f>
        <v>NAME 19</v>
      </c>
      <c r="E32" s="98"/>
      <c r="F32" s="100">
        <f>Budget!G33</f>
        <v>0</v>
      </c>
      <c r="G32" s="100">
        <f>Budget!H33</f>
        <v>0</v>
      </c>
      <c r="H32" s="6"/>
      <c r="I32" s="96" t="str">
        <f>IF(Realisation!C33="","", Realisation!C33)</f>
        <v>NAME 19</v>
      </c>
      <c r="J32" s="300" t="str">
        <f>IF(Realisation!D33="","",Realisation!D33)</f>
        <v>NAME 19</v>
      </c>
      <c r="K32" s="98"/>
      <c r="L32" s="100">
        <f>Realisation!G33</f>
        <v>0</v>
      </c>
      <c r="M32" s="100">
        <f>Realisation!H33</f>
        <v>0</v>
      </c>
      <c r="P32" s="374"/>
    </row>
    <row r="33" spans="1:16" ht="12.75" x14ac:dyDescent="0.2">
      <c r="A33" s="6"/>
      <c r="B33" s="6"/>
      <c r="C33" s="300" t="str">
        <f>IF(Budget!C34="","", Budget!C34)</f>
        <v>NAME 20</v>
      </c>
      <c r="D33" s="300" t="str">
        <f>IF(Budget!D34="","", Budget!D34)</f>
        <v>NAME 20</v>
      </c>
      <c r="E33" s="98"/>
      <c r="F33" s="100">
        <f>Budget!G34</f>
        <v>0</v>
      </c>
      <c r="G33" s="100">
        <f>Budget!H34</f>
        <v>0</v>
      </c>
      <c r="H33" s="6"/>
      <c r="I33" s="96" t="str">
        <f>IF(Realisation!C34="","", Realisation!C34)</f>
        <v>NAME 20</v>
      </c>
      <c r="J33" s="300" t="str">
        <f>IF(Realisation!D34="","",Realisation!D34)</f>
        <v>NAME 20</v>
      </c>
      <c r="K33" s="98"/>
      <c r="L33" s="100">
        <f>Realisation!G34</f>
        <v>0</v>
      </c>
      <c r="M33" s="100">
        <f>Realisation!H34</f>
        <v>0</v>
      </c>
      <c r="P33" s="374"/>
    </row>
    <row r="34" spans="1:16" ht="12.75" x14ac:dyDescent="0.2">
      <c r="A34" s="6"/>
      <c r="B34" s="6"/>
      <c r="C34" s="300" t="str">
        <f>IF(Budget!C35="","", Budget!C35)</f>
        <v>NAME 21</v>
      </c>
      <c r="D34" s="300" t="str">
        <f>IF(Budget!D35="","", Budget!D35)</f>
        <v>NAME 21</v>
      </c>
      <c r="E34" s="98"/>
      <c r="F34" s="100">
        <f>Budget!G35</f>
        <v>0</v>
      </c>
      <c r="G34" s="100">
        <f>Budget!H35</f>
        <v>0</v>
      </c>
      <c r="H34" s="6"/>
      <c r="I34" s="96" t="str">
        <f>IF(Realisation!C35="","", Realisation!C35)</f>
        <v>NAME 21</v>
      </c>
      <c r="J34" s="300" t="str">
        <f>IF(Realisation!D35="","",Realisation!D35)</f>
        <v>NAME 21</v>
      </c>
      <c r="K34" s="98"/>
      <c r="L34" s="100">
        <f>Realisation!G35</f>
        <v>0</v>
      </c>
      <c r="M34" s="100">
        <f>Realisation!H35</f>
        <v>0</v>
      </c>
      <c r="P34" s="374"/>
    </row>
    <row r="35" spans="1:16" ht="12.75" x14ac:dyDescent="0.2">
      <c r="A35" s="6"/>
      <c r="B35" s="6"/>
      <c r="C35" s="300" t="str">
        <f>IF(Budget!C36="","", Budget!C36)</f>
        <v>NAME 22</v>
      </c>
      <c r="D35" s="300" t="str">
        <f>IF(Budget!D36="","", Budget!D36)</f>
        <v>NAME 22</v>
      </c>
      <c r="E35" s="98"/>
      <c r="F35" s="100">
        <f>Budget!G36</f>
        <v>0</v>
      </c>
      <c r="G35" s="100">
        <f>Budget!H36</f>
        <v>0</v>
      </c>
      <c r="H35" s="6"/>
      <c r="I35" s="96" t="str">
        <f>IF(Realisation!C36="","", Realisation!C36)</f>
        <v>NAME 22</v>
      </c>
      <c r="J35" s="300" t="str">
        <f>IF(Realisation!D36="","",Realisation!D36)</f>
        <v>NAME 22</v>
      </c>
      <c r="K35" s="98"/>
      <c r="L35" s="100">
        <f>Realisation!G36</f>
        <v>0</v>
      </c>
      <c r="M35" s="100">
        <f>Realisation!H36</f>
        <v>0</v>
      </c>
      <c r="P35" s="374"/>
    </row>
    <row r="36" spans="1:16" ht="12.75" x14ac:dyDescent="0.2">
      <c r="A36" s="6"/>
      <c r="B36" s="6"/>
      <c r="C36" s="300" t="str">
        <f>IF(Budget!C37="","", Budget!C37)</f>
        <v>NAME 23</v>
      </c>
      <c r="D36" s="300" t="str">
        <f>IF(Budget!D37="","", Budget!D37)</f>
        <v>NAME 23</v>
      </c>
      <c r="E36" s="98"/>
      <c r="F36" s="100">
        <f>Budget!G37</f>
        <v>0</v>
      </c>
      <c r="G36" s="100">
        <f>Budget!H37</f>
        <v>0</v>
      </c>
      <c r="H36" s="6"/>
      <c r="I36" s="96" t="str">
        <f>IF(Realisation!C37="","", Realisation!C37)</f>
        <v>NAME 23</v>
      </c>
      <c r="J36" s="300" t="str">
        <f>IF(Realisation!D37="","",Realisation!D37)</f>
        <v>NAME 23</v>
      </c>
      <c r="K36" s="98"/>
      <c r="L36" s="100">
        <f>Realisation!G37</f>
        <v>0</v>
      </c>
      <c r="M36" s="100">
        <f>Realisation!H37</f>
        <v>0</v>
      </c>
      <c r="P36" s="374"/>
    </row>
    <row r="37" spans="1:16" ht="12.75" x14ac:dyDescent="0.2">
      <c r="A37" s="6"/>
      <c r="B37" s="6"/>
      <c r="C37" s="300" t="str">
        <f>IF(Budget!C38="","", Budget!C38)</f>
        <v>NAME 24</v>
      </c>
      <c r="D37" s="300" t="str">
        <f>IF(Budget!D38="","", Budget!D38)</f>
        <v>NAME 24</v>
      </c>
      <c r="E37" s="98"/>
      <c r="F37" s="100">
        <f>Budget!G38</f>
        <v>0</v>
      </c>
      <c r="G37" s="100">
        <f>Budget!H38</f>
        <v>0</v>
      </c>
      <c r="H37" s="6"/>
      <c r="I37" s="96" t="str">
        <f>IF(Realisation!C38="","", Realisation!C38)</f>
        <v>NAME 24</v>
      </c>
      <c r="J37" s="300" t="str">
        <f>IF(Realisation!D38="","",Realisation!D38)</f>
        <v>NAME 24</v>
      </c>
      <c r="K37" s="98"/>
      <c r="L37" s="100">
        <f>Realisation!G38</f>
        <v>0</v>
      </c>
      <c r="M37" s="100">
        <f>Realisation!H38</f>
        <v>0</v>
      </c>
      <c r="P37" s="374"/>
    </row>
    <row r="38" spans="1:16" ht="12.75" x14ac:dyDescent="0.2">
      <c r="A38" s="6"/>
      <c r="B38" s="89"/>
      <c r="C38" s="97" t="str">
        <f>IF(Budget!C39="","", Budget!C39)</f>
        <v>NAME 25</v>
      </c>
      <c r="D38" s="97" t="str">
        <f>IF(Budget!D39="","", Budget!D39)</f>
        <v>NAME 25</v>
      </c>
      <c r="E38" s="98"/>
      <c r="F38" s="100">
        <f>Budget!G39</f>
        <v>0</v>
      </c>
      <c r="G38" s="100">
        <f>Budget!H39</f>
        <v>0</v>
      </c>
      <c r="H38" s="6"/>
      <c r="I38" s="96" t="str">
        <f>IF(Realisation!C39="","", Realisation!C39)</f>
        <v>NAME 25</v>
      </c>
      <c r="J38" s="97" t="str">
        <f>IF(Realisation!D39="","",Realisation!D39)</f>
        <v>NAME 25</v>
      </c>
      <c r="K38" s="98"/>
      <c r="L38" s="100">
        <f>Realisation!G39</f>
        <v>0</v>
      </c>
      <c r="M38" s="100">
        <f>Realisation!H39</f>
        <v>0</v>
      </c>
      <c r="P38" s="374"/>
    </row>
    <row r="39" spans="1:16" x14ac:dyDescent="0.15">
      <c r="A39" s="6"/>
      <c r="B39" s="89"/>
      <c r="C39" s="102"/>
      <c r="D39" s="102"/>
      <c r="E39" s="7"/>
      <c r="F39" s="104"/>
      <c r="G39" s="105"/>
      <c r="H39" s="6"/>
      <c r="I39" s="102"/>
      <c r="J39" s="102"/>
      <c r="K39" s="7"/>
      <c r="L39" s="6"/>
      <c r="M39" s="6"/>
      <c r="P39" s="374"/>
    </row>
    <row r="40" spans="1:16" x14ac:dyDescent="0.15">
      <c r="A40" s="6"/>
      <c r="B40" s="107" t="s">
        <v>78</v>
      </c>
      <c r="C40" s="6"/>
      <c r="D40" s="6"/>
      <c r="E40" s="7"/>
      <c r="F40" s="100">
        <f>SUM(F14:F39)</f>
        <v>0</v>
      </c>
      <c r="G40" s="101">
        <f>SUM(G14:G39)</f>
        <v>0</v>
      </c>
      <c r="H40" s="6"/>
      <c r="I40" s="6"/>
      <c r="J40" s="6"/>
      <c r="K40" s="7"/>
      <c r="L40" s="100">
        <f>SUM(L14:L39)</f>
        <v>0</v>
      </c>
      <c r="M40" s="101">
        <f>SUM(M14:M39)</f>
        <v>0</v>
      </c>
      <c r="N40" s="283" t="str">
        <f>IF(G40=0,"-",M40/G40)</f>
        <v>-</v>
      </c>
      <c r="P40" s="375"/>
    </row>
    <row r="41" spans="1:16" x14ac:dyDescent="0.15">
      <c r="A41" s="6"/>
      <c r="B41" s="107"/>
      <c r="C41" s="6"/>
      <c r="D41" s="6"/>
      <c r="E41" s="7"/>
      <c r="F41" s="6"/>
      <c r="G41" s="8"/>
      <c r="H41" s="6"/>
      <c r="I41" s="6"/>
      <c r="J41" s="6"/>
      <c r="K41" s="7"/>
      <c r="L41" s="6"/>
      <c r="M41" s="6"/>
      <c r="N41" s="284" t="str">
        <f>IF(N40="-", "",IF(N40&gt;125%,"Please fill in the explanation cell in column P",""))</f>
        <v/>
      </c>
    </row>
    <row r="42" spans="1:16" x14ac:dyDescent="0.15">
      <c r="A42" s="6" t="s">
        <v>81</v>
      </c>
      <c r="B42" s="111" t="s">
        <v>82</v>
      </c>
      <c r="C42" s="90" t="s">
        <v>75</v>
      </c>
      <c r="D42" s="91" t="s">
        <v>76</v>
      </c>
      <c r="E42" s="92"/>
      <c r="F42" s="90" t="s">
        <v>77</v>
      </c>
      <c r="G42" s="94" t="s">
        <v>78</v>
      </c>
      <c r="H42" s="6"/>
      <c r="I42" s="90" t="s">
        <v>75</v>
      </c>
      <c r="J42" s="91" t="s">
        <v>76</v>
      </c>
      <c r="K42" s="92"/>
      <c r="L42" s="90" t="s">
        <v>77</v>
      </c>
      <c r="M42" s="94" t="s">
        <v>78</v>
      </c>
      <c r="N42" s="280" t="s">
        <v>79</v>
      </c>
      <c r="P42" s="13" t="s">
        <v>80</v>
      </c>
    </row>
    <row r="43" spans="1:16" ht="12.75" x14ac:dyDescent="0.2">
      <c r="A43" s="6"/>
      <c r="B43" s="6"/>
      <c r="C43" s="97" t="str">
        <f>IF(Budget!C44="","", Budget!C44)</f>
        <v>NAME 1</v>
      </c>
      <c r="D43" s="97" t="str">
        <f>IF(Budget!D44="","", Budget!D44)</f>
        <v>NAME 1</v>
      </c>
      <c r="E43" s="98"/>
      <c r="F43" s="100">
        <f>Budget!G44</f>
        <v>0</v>
      </c>
      <c r="G43" s="100">
        <f>Budget!H44</f>
        <v>0</v>
      </c>
      <c r="H43" s="6"/>
      <c r="I43" s="96" t="str">
        <f>IF(Realisation!C44="","", Realisation!C44)</f>
        <v>NAME 1</v>
      </c>
      <c r="J43" s="300" t="str">
        <f>IF(Realisation!D44="","",Realisation!D44)</f>
        <v>NAME 1</v>
      </c>
      <c r="K43" s="98"/>
      <c r="L43" s="100">
        <f>Realisation!G44</f>
        <v>0</v>
      </c>
      <c r="M43" s="100">
        <f>Realisation!H44</f>
        <v>0</v>
      </c>
      <c r="P43" s="373"/>
    </row>
    <row r="44" spans="1:16" ht="12.75" x14ac:dyDescent="0.2">
      <c r="A44" s="6"/>
      <c r="B44" s="6"/>
      <c r="C44" s="97" t="str">
        <f>IF(Budget!C45="","", Budget!C45)</f>
        <v>NAME 2</v>
      </c>
      <c r="D44" s="97" t="str">
        <f>IF(Budget!D45="","", Budget!D45)</f>
        <v>NAME 2</v>
      </c>
      <c r="E44" s="98"/>
      <c r="F44" s="100">
        <f>Budget!G45</f>
        <v>0</v>
      </c>
      <c r="G44" s="100">
        <f>Budget!H45</f>
        <v>0</v>
      </c>
      <c r="H44" s="6"/>
      <c r="I44" s="96" t="str">
        <f>IF(Realisation!C45="","", Realisation!C45)</f>
        <v>NAME 2</v>
      </c>
      <c r="J44" s="300" t="str">
        <f>IF(Realisation!D45="","",Realisation!D45)</f>
        <v>NAME 2</v>
      </c>
      <c r="K44" s="98"/>
      <c r="L44" s="100">
        <f>Realisation!G45</f>
        <v>0</v>
      </c>
      <c r="M44" s="100">
        <f>Realisation!H45</f>
        <v>0</v>
      </c>
      <c r="P44" s="374"/>
    </row>
    <row r="45" spans="1:16" ht="11.25" customHeight="1" x14ac:dyDescent="0.2">
      <c r="A45" s="6"/>
      <c r="B45" s="6"/>
      <c r="C45" s="97" t="str">
        <f>IF(Budget!C46="","", Budget!C46)</f>
        <v>NAME 3</v>
      </c>
      <c r="D45" s="97" t="str">
        <f>IF(Budget!D46="","", Budget!D46)</f>
        <v>NAME 3</v>
      </c>
      <c r="E45" s="98"/>
      <c r="F45" s="100">
        <f>Budget!G46</f>
        <v>0</v>
      </c>
      <c r="G45" s="100">
        <f>Budget!H46</f>
        <v>0</v>
      </c>
      <c r="H45" s="6"/>
      <c r="I45" s="96" t="str">
        <f>IF(Realisation!C46="","", Realisation!C46)</f>
        <v>NAME 3</v>
      </c>
      <c r="J45" s="300" t="str">
        <f>IF(Realisation!D46="","",Realisation!D46)</f>
        <v>NAME 3</v>
      </c>
      <c r="K45" s="98"/>
      <c r="L45" s="100">
        <f>Realisation!G46</f>
        <v>0</v>
      </c>
      <c r="M45" s="100">
        <f>Realisation!H46</f>
        <v>0</v>
      </c>
      <c r="P45" s="374"/>
    </row>
    <row r="46" spans="1:16" ht="12.75" x14ac:dyDescent="0.2">
      <c r="A46" s="6"/>
      <c r="B46" s="6"/>
      <c r="C46" s="97" t="str">
        <f>IF(Budget!C47="","", Budget!C47)</f>
        <v>NAME 4</v>
      </c>
      <c r="D46" s="97" t="str">
        <f>IF(Budget!D47="","", Budget!D47)</f>
        <v>NAME 4</v>
      </c>
      <c r="E46" s="98"/>
      <c r="F46" s="100">
        <f>Budget!G47</f>
        <v>0</v>
      </c>
      <c r="G46" s="100">
        <f>Budget!H47</f>
        <v>0</v>
      </c>
      <c r="H46" s="6"/>
      <c r="I46" s="96" t="str">
        <f>IF(Realisation!C47="","", Realisation!C47)</f>
        <v>NAME 4</v>
      </c>
      <c r="J46" s="300" t="str">
        <f>IF(Realisation!D47="","",Realisation!D47)</f>
        <v>NAME 4</v>
      </c>
      <c r="K46" s="98"/>
      <c r="L46" s="100">
        <f>Realisation!G47</f>
        <v>0</v>
      </c>
      <c r="M46" s="100">
        <f>Realisation!H47</f>
        <v>0</v>
      </c>
      <c r="P46" s="374"/>
    </row>
    <row r="47" spans="1:16" ht="12.75" x14ac:dyDescent="0.2">
      <c r="A47" s="6"/>
      <c r="B47" s="6"/>
      <c r="C47" s="97" t="str">
        <f>IF(Budget!C48="","", Budget!C48)</f>
        <v>NAME 5</v>
      </c>
      <c r="D47" s="97" t="str">
        <f>IF(Budget!D48="","", Budget!D48)</f>
        <v>NAME 5</v>
      </c>
      <c r="E47" s="98"/>
      <c r="F47" s="100">
        <f>Budget!G48</f>
        <v>0</v>
      </c>
      <c r="G47" s="100">
        <f>Budget!H48</f>
        <v>0</v>
      </c>
      <c r="H47" s="6"/>
      <c r="I47" s="96" t="str">
        <f>IF(Realisation!C48="","", Realisation!C48)</f>
        <v>NAME 5</v>
      </c>
      <c r="J47" s="300" t="str">
        <f>IF(Realisation!D48="","",Realisation!D48)</f>
        <v>NAME 5</v>
      </c>
      <c r="K47" s="98"/>
      <c r="L47" s="100">
        <f>Realisation!G48</f>
        <v>0</v>
      </c>
      <c r="M47" s="100">
        <f>Realisation!H48</f>
        <v>0</v>
      </c>
      <c r="P47" s="374"/>
    </row>
    <row r="48" spans="1:16" ht="12.75" x14ac:dyDescent="0.2">
      <c r="A48" s="6"/>
      <c r="B48" s="6"/>
      <c r="C48" s="97" t="str">
        <f>IF(Budget!C49="","", Budget!C49)</f>
        <v>NAME 6</v>
      </c>
      <c r="D48" s="97" t="str">
        <f>IF(Budget!D49="","", Budget!D49)</f>
        <v>NAME 6</v>
      </c>
      <c r="E48" s="98"/>
      <c r="F48" s="100">
        <f>Budget!G49</f>
        <v>0</v>
      </c>
      <c r="G48" s="100">
        <f>Budget!H49</f>
        <v>0</v>
      </c>
      <c r="H48" s="6"/>
      <c r="I48" s="96" t="str">
        <f>IF(Realisation!C49="","", Realisation!C49)</f>
        <v>NAME 6</v>
      </c>
      <c r="J48" s="300" t="str">
        <f>IF(Realisation!D49="","",Realisation!D49)</f>
        <v>NAME 6</v>
      </c>
      <c r="K48" s="98"/>
      <c r="L48" s="100">
        <f>Realisation!G49</f>
        <v>0</v>
      </c>
      <c r="M48" s="100">
        <f>Realisation!H49</f>
        <v>0</v>
      </c>
      <c r="P48" s="374"/>
    </row>
    <row r="49" spans="1:16" ht="12.75" x14ac:dyDescent="0.2">
      <c r="A49" s="6"/>
      <c r="B49" s="6"/>
      <c r="C49" s="97" t="str">
        <f>IF(Budget!C50="","", Budget!C50)</f>
        <v>NAME 7</v>
      </c>
      <c r="D49" s="97" t="str">
        <f>IF(Budget!D50="","", Budget!D50)</f>
        <v>NAME 7</v>
      </c>
      <c r="E49" s="98"/>
      <c r="F49" s="100">
        <f>Budget!G50</f>
        <v>0</v>
      </c>
      <c r="G49" s="100">
        <f>Budget!H50</f>
        <v>0</v>
      </c>
      <c r="H49" s="6"/>
      <c r="I49" s="96" t="str">
        <f>IF(Realisation!C50="","", Realisation!C50)</f>
        <v>NAME 7</v>
      </c>
      <c r="J49" s="300" t="str">
        <f>IF(Realisation!D50="","",Realisation!D50)</f>
        <v>NAME 7</v>
      </c>
      <c r="K49" s="98"/>
      <c r="L49" s="100">
        <f>Realisation!G50</f>
        <v>0</v>
      </c>
      <c r="M49" s="100">
        <f>Realisation!H50</f>
        <v>0</v>
      </c>
      <c r="P49" s="374"/>
    </row>
    <row r="50" spans="1:16" ht="12.75" x14ac:dyDescent="0.2">
      <c r="A50" s="6"/>
      <c r="B50" s="6"/>
      <c r="C50" s="97" t="str">
        <f>IF(Budget!C51="","", Budget!C51)</f>
        <v>NAME 8</v>
      </c>
      <c r="D50" s="97" t="str">
        <f>IF(Budget!D51="","", Budget!D51)</f>
        <v>NAME 8</v>
      </c>
      <c r="E50" s="98"/>
      <c r="F50" s="100">
        <f>Budget!G51</f>
        <v>0</v>
      </c>
      <c r="G50" s="100">
        <f>Budget!H51</f>
        <v>0</v>
      </c>
      <c r="H50" s="6"/>
      <c r="I50" s="96" t="str">
        <f>IF(Realisation!C51="","", Realisation!C51)</f>
        <v>NAME 8</v>
      </c>
      <c r="J50" s="300" t="str">
        <f>IF(Realisation!D51="","",Realisation!D51)</f>
        <v>NAME 8</v>
      </c>
      <c r="K50" s="98"/>
      <c r="L50" s="100">
        <f>Realisation!G51</f>
        <v>0</v>
      </c>
      <c r="M50" s="100">
        <f>Realisation!H51</f>
        <v>0</v>
      </c>
      <c r="P50" s="374"/>
    </row>
    <row r="51" spans="1:16" ht="12.75" x14ac:dyDescent="0.2">
      <c r="A51" s="6"/>
      <c r="B51" s="6"/>
      <c r="C51" s="97" t="str">
        <f>IF(Budget!C52="","", Budget!C52)</f>
        <v>NAME 9</v>
      </c>
      <c r="D51" s="97" t="str">
        <f>IF(Budget!D52="","", Budget!D52)</f>
        <v>NAME 9</v>
      </c>
      <c r="E51" s="98"/>
      <c r="F51" s="100">
        <f>Budget!G52</f>
        <v>0</v>
      </c>
      <c r="G51" s="100">
        <f>Budget!H52</f>
        <v>0</v>
      </c>
      <c r="H51" s="6"/>
      <c r="I51" s="96" t="str">
        <f>IF(Realisation!C52="","", Realisation!C52)</f>
        <v>NAME 9</v>
      </c>
      <c r="J51" s="300" t="str">
        <f>IF(Realisation!D52="","",Realisation!D52)</f>
        <v>NAME 9</v>
      </c>
      <c r="K51" s="98"/>
      <c r="L51" s="100">
        <f>Realisation!G52</f>
        <v>0</v>
      </c>
      <c r="M51" s="100">
        <f>Realisation!H52</f>
        <v>0</v>
      </c>
      <c r="P51" s="374"/>
    </row>
    <row r="52" spans="1:16" ht="12.75" x14ac:dyDescent="0.2">
      <c r="A52" s="6"/>
      <c r="B52" s="6"/>
      <c r="C52" s="97" t="str">
        <f>IF(Budget!C53="","", Budget!C53)</f>
        <v>NAME 10</v>
      </c>
      <c r="D52" s="97" t="str">
        <f>IF(Budget!D53="","", Budget!D53)</f>
        <v>NAME 10</v>
      </c>
      <c r="E52" s="98"/>
      <c r="F52" s="100">
        <f>Budget!G53</f>
        <v>0</v>
      </c>
      <c r="G52" s="100">
        <f>Budget!H53</f>
        <v>0</v>
      </c>
      <c r="H52" s="6"/>
      <c r="I52" s="96" t="str">
        <f>IF(Realisation!C53="","", Realisation!C53)</f>
        <v>NAME 10</v>
      </c>
      <c r="J52" s="300" t="str">
        <f>IF(Realisation!D53="","",Realisation!D53)</f>
        <v>NAME 10</v>
      </c>
      <c r="K52" s="98"/>
      <c r="L52" s="100">
        <f>Realisation!G53</f>
        <v>0</v>
      </c>
      <c r="M52" s="100">
        <f>Realisation!H53</f>
        <v>0</v>
      </c>
      <c r="P52" s="374"/>
    </row>
    <row r="53" spans="1:16" ht="12.75" x14ac:dyDescent="0.2">
      <c r="A53" s="6"/>
      <c r="B53" s="6"/>
      <c r="C53" s="97" t="str">
        <f>IF(Budget!C54="","", Budget!C54)</f>
        <v>NAME 11</v>
      </c>
      <c r="D53" s="97" t="str">
        <f>IF(Budget!D54="","", Budget!D54)</f>
        <v>NAME 11</v>
      </c>
      <c r="E53" s="98"/>
      <c r="F53" s="100">
        <f>Budget!G54</f>
        <v>0</v>
      </c>
      <c r="G53" s="100">
        <f>Budget!H54</f>
        <v>0</v>
      </c>
      <c r="H53" s="6"/>
      <c r="I53" s="96" t="str">
        <f>IF(Realisation!C54="","", Realisation!C54)</f>
        <v>NAME 11</v>
      </c>
      <c r="J53" s="300" t="str">
        <f>IF(Realisation!D54="","",Realisation!D54)</f>
        <v>NAME 11</v>
      </c>
      <c r="K53" s="98"/>
      <c r="L53" s="100">
        <f>Realisation!G54</f>
        <v>0</v>
      </c>
      <c r="M53" s="100">
        <f>Realisation!H54</f>
        <v>0</v>
      </c>
      <c r="P53" s="374"/>
    </row>
    <row r="54" spans="1:16" ht="12.75" x14ac:dyDescent="0.2">
      <c r="A54" s="6"/>
      <c r="B54" s="6"/>
      <c r="C54" s="97" t="str">
        <f>IF(Budget!C55="","", Budget!C55)</f>
        <v>NAME 12</v>
      </c>
      <c r="D54" s="97" t="str">
        <f>IF(Budget!D55="","", Budget!D55)</f>
        <v>NAME 12</v>
      </c>
      <c r="E54" s="98"/>
      <c r="F54" s="100">
        <f>Budget!G55</f>
        <v>0</v>
      </c>
      <c r="G54" s="100">
        <f>Budget!H55</f>
        <v>0</v>
      </c>
      <c r="H54" s="6"/>
      <c r="I54" s="96" t="str">
        <f>IF(Realisation!C55="","", Realisation!C55)</f>
        <v>NAME 12</v>
      </c>
      <c r="J54" s="300" t="str">
        <f>IF(Realisation!D55="","",Realisation!D55)</f>
        <v>NAME 12</v>
      </c>
      <c r="K54" s="98"/>
      <c r="L54" s="100">
        <f>Realisation!G55</f>
        <v>0</v>
      </c>
      <c r="M54" s="100">
        <f>Realisation!H55</f>
        <v>0</v>
      </c>
      <c r="P54" s="374"/>
    </row>
    <row r="55" spans="1:16" ht="12.75" x14ac:dyDescent="0.2">
      <c r="A55" s="6"/>
      <c r="B55" s="6"/>
      <c r="C55" s="97" t="str">
        <f>IF(Budget!C56="","", Budget!C56)</f>
        <v>NAME 13</v>
      </c>
      <c r="D55" s="97" t="str">
        <f>IF(Budget!D56="","", Budget!D56)</f>
        <v>NAME 13</v>
      </c>
      <c r="E55" s="98"/>
      <c r="F55" s="100">
        <f>Budget!G56</f>
        <v>0</v>
      </c>
      <c r="G55" s="100">
        <f>Budget!H56</f>
        <v>0</v>
      </c>
      <c r="H55" s="6"/>
      <c r="I55" s="96" t="str">
        <f>IF(Realisation!C56="","", Realisation!C56)</f>
        <v>NAME 13</v>
      </c>
      <c r="J55" s="300" t="str">
        <f>IF(Realisation!D56="","",Realisation!D56)</f>
        <v>NAME 13</v>
      </c>
      <c r="K55" s="98"/>
      <c r="L55" s="100">
        <f>Realisation!G56</f>
        <v>0</v>
      </c>
      <c r="M55" s="100">
        <f>Realisation!H56</f>
        <v>0</v>
      </c>
      <c r="P55" s="374"/>
    </row>
    <row r="56" spans="1:16" ht="12.75" x14ac:dyDescent="0.2">
      <c r="A56" s="6"/>
      <c r="B56" s="6"/>
      <c r="C56" s="97" t="str">
        <f>IF(Budget!C57="","", Budget!C57)</f>
        <v>NAME 14</v>
      </c>
      <c r="D56" s="97" t="str">
        <f>IF(Budget!D57="","", Budget!D57)</f>
        <v>NAME 14</v>
      </c>
      <c r="E56" s="98"/>
      <c r="F56" s="100">
        <f>Budget!G57</f>
        <v>0</v>
      </c>
      <c r="G56" s="100">
        <f>Budget!H57</f>
        <v>0</v>
      </c>
      <c r="H56" s="6"/>
      <c r="I56" s="96" t="str">
        <f>IF(Realisation!C57="","", Realisation!C57)</f>
        <v>NAME 14</v>
      </c>
      <c r="J56" s="300" t="str">
        <f>IF(Realisation!D57="","",Realisation!D57)</f>
        <v>NAME 14</v>
      </c>
      <c r="K56" s="98"/>
      <c r="L56" s="100">
        <f>Realisation!G57</f>
        <v>0</v>
      </c>
      <c r="M56" s="100">
        <f>Realisation!H57</f>
        <v>0</v>
      </c>
      <c r="P56" s="374"/>
    </row>
    <row r="57" spans="1:16" ht="12.75" x14ac:dyDescent="0.2">
      <c r="A57" s="6"/>
      <c r="B57" s="6"/>
      <c r="C57" s="97" t="str">
        <f>IF(Budget!C58="","", Budget!C58)</f>
        <v>NAME 15</v>
      </c>
      <c r="D57" s="97" t="str">
        <f>IF(Budget!D58="","", Budget!D58)</f>
        <v>NAME 15</v>
      </c>
      <c r="E57" s="98"/>
      <c r="F57" s="100">
        <f>Budget!G58</f>
        <v>0</v>
      </c>
      <c r="G57" s="100">
        <f>Budget!H58</f>
        <v>0</v>
      </c>
      <c r="H57" s="6"/>
      <c r="I57" s="96" t="str">
        <f>IF(Realisation!C58="","", Realisation!C58)</f>
        <v>NAME 15</v>
      </c>
      <c r="J57" s="300" t="str">
        <f>IF(Realisation!D58="","",Realisation!D58)</f>
        <v>NAME 15</v>
      </c>
      <c r="K57" s="98"/>
      <c r="L57" s="100">
        <f>Realisation!G58</f>
        <v>0</v>
      </c>
      <c r="M57" s="100">
        <f>Realisation!H58</f>
        <v>0</v>
      </c>
      <c r="P57" s="374"/>
    </row>
    <row r="58" spans="1:16" ht="12.75" x14ac:dyDescent="0.2">
      <c r="A58" s="6"/>
      <c r="B58" s="6"/>
      <c r="C58" s="97" t="str">
        <f>IF(Budget!C59="","", Budget!C59)</f>
        <v>NAME 16</v>
      </c>
      <c r="D58" s="97" t="str">
        <f>IF(Budget!D59="","", Budget!D59)</f>
        <v>NAME 16</v>
      </c>
      <c r="E58" s="98"/>
      <c r="F58" s="100">
        <f>Budget!G59</f>
        <v>0</v>
      </c>
      <c r="G58" s="100">
        <f>Budget!H59</f>
        <v>0</v>
      </c>
      <c r="H58" s="6"/>
      <c r="I58" s="96" t="str">
        <f>IF(Realisation!C59="","", Realisation!C59)</f>
        <v>NAME 16</v>
      </c>
      <c r="J58" s="300" t="str">
        <f>IF(Realisation!D59="","",Realisation!D59)</f>
        <v>NAME 16</v>
      </c>
      <c r="K58" s="98"/>
      <c r="L58" s="100">
        <f>Realisation!G59</f>
        <v>0</v>
      </c>
      <c r="M58" s="100">
        <f>Realisation!H59</f>
        <v>0</v>
      </c>
      <c r="P58" s="374"/>
    </row>
    <row r="59" spans="1:16" ht="12.75" x14ac:dyDescent="0.2">
      <c r="A59" s="6"/>
      <c r="B59" s="6"/>
      <c r="C59" s="97" t="str">
        <f>IF(Budget!C60="","", Budget!C60)</f>
        <v>NAME 17</v>
      </c>
      <c r="D59" s="97" t="str">
        <f>IF(Budget!D60="","", Budget!D60)</f>
        <v>NAME 17</v>
      </c>
      <c r="E59" s="98"/>
      <c r="F59" s="100">
        <f>Budget!G60</f>
        <v>0</v>
      </c>
      <c r="G59" s="100">
        <f>Budget!H60</f>
        <v>0</v>
      </c>
      <c r="H59" s="6"/>
      <c r="I59" s="96" t="str">
        <f>IF(Realisation!C60="","", Realisation!C60)</f>
        <v>NAME 17</v>
      </c>
      <c r="J59" s="300" t="str">
        <f>IF(Realisation!D60="","",Realisation!D60)</f>
        <v>NAME 17</v>
      </c>
      <c r="K59" s="98"/>
      <c r="L59" s="100">
        <f>Realisation!G60</f>
        <v>0</v>
      </c>
      <c r="M59" s="100">
        <f>Realisation!H60</f>
        <v>0</v>
      </c>
      <c r="P59" s="374"/>
    </row>
    <row r="60" spans="1:16" ht="12.75" x14ac:dyDescent="0.2">
      <c r="A60" s="6"/>
      <c r="B60" s="6"/>
      <c r="C60" s="97" t="str">
        <f>IF(Budget!C61="","", Budget!C61)</f>
        <v>NAME 18</v>
      </c>
      <c r="D60" s="97" t="str">
        <f>IF(Budget!D61="","", Budget!D61)</f>
        <v>NAME 18</v>
      </c>
      <c r="E60" s="98"/>
      <c r="F60" s="100">
        <f>Budget!G61</f>
        <v>0</v>
      </c>
      <c r="G60" s="100">
        <f>Budget!H61</f>
        <v>0</v>
      </c>
      <c r="H60" s="6"/>
      <c r="I60" s="96" t="str">
        <f>IF(Realisation!C61="","", Realisation!C61)</f>
        <v>NAME 18</v>
      </c>
      <c r="J60" s="300" t="str">
        <f>IF(Realisation!D61="","",Realisation!D61)</f>
        <v>NAME 18</v>
      </c>
      <c r="K60" s="98"/>
      <c r="L60" s="100">
        <f>Realisation!G61</f>
        <v>0</v>
      </c>
      <c r="M60" s="100">
        <f>Realisation!H61</f>
        <v>0</v>
      </c>
      <c r="P60" s="374"/>
    </row>
    <row r="61" spans="1:16" ht="12.75" x14ac:dyDescent="0.2">
      <c r="A61" s="6"/>
      <c r="B61" s="6"/>
      <c r="C61" s="97" t="str">
        <f>IF(Budget!C62="","", Budget!C62)</f>
        <v>NAME 19</v>
      </c>
      <c r="D61" s="97" t="str">
        <f>IF(Budget!D62="","", Budget!D62)</f>
        <v>NAME 19</v>
      </c>
      <c r="E61" s="98"/>
      <c r="F61" s="100">
        <f>Budget!G62</f>
        <v>0</v>
      </c>
      <c r="G61" s="100">
        <f>Budget!H62</f>
        <v>0</v>
      </c>
      <c r="H61" s="6"/>
      <c r="I61" s="96" t="str">
        <f>IF(Realisation!C62="","", Realisation!C62)</f>
        <v>NAME 19</v>
      </c>
      <c r="J61" s="300" t="str">
        <f>IF(Realisation!D62="","",Realisation!D62)</f>
        <v>NAME 19</v>
      </c>
      <c r="K61" s="98"/>
      <c r="L61" s="100">
        <f>Realisation!G62</f>
        <v>0</v>
      </c>
      <c r="M61" s="100">
        <f>Realisation!H62</f>
        <v>0</v>
      </c>
      <c r="P61" s="374"/>
    </row>
    <row r="62" spans="1:16" ht="12.75" x14ac:dyDescent="0.2">
      <c r="A62" s="6"/>
      <c r="B62" s="6"/>
      <c r="C62" s="97" t="str">
        <f>IF(Budget!C63="","", Budget!C63)</f>
        <v>NAME 20</v>
      </c>
      <c r="D62" s="97" t="str">
        <f>IF(Budget!D63="","", Budget!D63)</f>
        <v>NAME 20</v>
      </c>
      <c r="E62" s="98"/>
      <c r="F62" s="100">
        <f>Budget!G63</f>
        <v>0</v>
      </c>
      <c r="G62" s="100">
        <f>Budget!H63</f>
        <v>0</v>
      </c>
      <c r="H62" s="6"/>
      <c r="I62" s="96" t="str">
        <f>IF(Realisation!C63="","", Realisation!C63)</f>
        <v>NAME 20</v>
      </c>
      <c r="J62" s="300" t="str">
        <f>IF(Realisation!D63="","",Realisation!D63)</f>
        <v>NAME 20</v>
      </c>
      <c r="K62" s="98"/>
      <c r="L62" s="100">
        <f>Realisation!G63</f>
        <v>0</v>
      </c>
      <c r="M62" s="100">
        <f>Realisation!H63</f>
        <v>0</v>
      </c>
      <c r="P62" s="374"/>
    </row>
    <row r="63" spans="1:16" ht="12.75" x14ac:dyDescent="0.2">
      <c r="A63" s="6"/>
      <c r="B63" s="6"/>
      <c r="C63" s="97" t="str">
        <f>IF(Budget!C64="","", Budget!C64)</f>
        <v>NAME 21</v>
      </c>
      <c r="D63" s="97" t="str">
        <f>IF(Budget!D64="","", Budget!D64)</f>
        <v>NAME 21</v>
      </c>
      <c r="E63" s="98"/>
      <c r="F63" s="100">
        <f>Budget!G64</f>
        <v>0</v>
      </c>
      <c r="G63" s="100">
        <f>Budget!H64</f>
        <v>0</v>
      </c>
      <c r="H63" s="6"/>
      <c r="I63" s="96" t="str">
        <f>IF(Realisation!C64="","", Realisation!C64)</f>
        <v>NAME 21</v>
      </c>
      <c r="J63" s="300" t="str">
        <f>IF(Realisation!D64="","",Realisation!D64)</f>
        <v>NAME 21</v>
      </c>
      <c r="K63" s="98"/>
      <c r="L63" s="100">
        <f>Realisation!G64</f>
        <v>0</v>
      </c>
      <c r="M63" s="100">
        <f>Realisation!H64</f>
        <v>0</v>
      </c>
      <c r="P63" s="374"/>
    </row>
    <row r="64" spans="1:16" ht="12.75" x14ac:dyDescent="0.2">
      <c r="A64" s="6"/>
      <c r="B64" s="6"/>
      <c r="C64" s="97" t="str">
        <f>IF(Budget!C65="","", Budget!C65)</f>
        <v>NAME 22</v>
      </c>
      <c r="D64" s="97" t="str">
        <f>IF(Budget!D65="","", Budget!D65)</f>
        <v>NAME 22</v>
      </c>
      <c r="E64" s="98"/>
      <c r="F64" s="100">
        <f>Budget!G65</f>
        <v>0</v>
      </c>
      <c r="G64" s="100">
        <f>Budget!H65</f>
        <v>0</v>
      </c>
      <c r="H64" s="6"/>
      <c r="I64" s="96" t="str">
        <f>IF(Realisation!C65="","", Realisation!C65)</f>
        <v>NAME 22</v>
      </c>
      <c r="J64" s="300" t="str">
        <f>IF(Realisation!D65="","",Realisation!D65)</f>
        <v>NAME 22</v>
      </c>
      <c r="K64" s="98"/>
      <c r="L64" s="100">
        <f>Realisation!G65</f>
        <v>0</v>
      </c>
      <c r="M64" s="100">
        <f>Realisation!H65</f>
        <v>0</v>
      </c>
      <c r="P64" s="374"/>
    </row>
    <row r="65" spans="1:16" ht="12.75" x14ac:dyDescent="0.2">
      <c r="A65" s="6"/>
      <c r="B65" s="6"/>
      <c r="C65" s="97" t="str">
        <f>IF(Budget!C66="","", Budget!C66)</f>
        <v>NAME 23</v>
      </c>
      <c r="D65" s="97" t="str">
        <f>IF(Budget!D66="","", Budget!D66)</f>
        <v>NAME 23</v>
      </c>
      <c r="E65" s="98"/>
      <c r="F65" s="100">
        <f>Budget!G66</f>
        <v>0</v>
      </c>
      <c r="G65" s="100">
        <f>Budget!H66</f>
        <v>0</v>
      </c>
      <c r="H65" s="6"/>
      <c r="I65" s="96" t="str">
        <f>IF(Realisation!C66="","", Realisation!C66)</f>
        <v>NAME 23</v>
      </c>
      <c r="J65" s="300" t="str">
        <f>IF(Realisation!D66="","",Realisation!D66)</f>
        <v>NAME 23</v>
      </c>
      <c r="K65" s="98"/>
      <c r="L65" s="100">
        <f>Realisation!G66</f>
        <v>0</v>
      </c>
      <c r="M65" s="100">
        <f>Realisation!H66</f>
        <v>0</v>
      </c>
      <c r="P65" s="374"/>
    </row>
    <row r="66" spans="1:16" ht="12.75" x14ac:dyDescent="0.2">
      <c r="A66" s="6"/>
      <c r="B66" s="6"/>
      <c r="C66" s="97" t="str">
        <f>IF(Budget!C67="","", Budget!C67)</f>
        <v>NAME 24</v>
      </c>
      <c r="D66" s="97" t="str">
        <f>IF(Budget!D67="","", Budget!D67)</f>
        <v>NAME 24</v>
      </c>
      <c r="E66" s="98"/>
      <c r="F66" s="100">
        <f>Budget!G67</f>
        <v>0</v>
      </c>
      <c r="G66" s="100">
        <f>Budget!H67</f>
        <v>0</v>
      </c>
      <c r="H66" s="6"/>
      <c r="I66" s="96" t="str">
        <f>IF(Realisation!C67="","", Realisation!C67)</f>
        <v>NAME 24</v>
      </c>
      <c r="J66" s="300" t="str">
        <f>IF(Realisation!D67="","",Realisation!D67)</f>
        <v>NAME 24</v>
      </c>
      <c r="K66" s="98"/>
      <c r="L66" s="100">
        <f>Realisation!G67</f>
        <v>0</v>
      </c>
      <c r="M66" s="100">
        <f>Realisation!H67</f>
        <v>0</v>
      </c>
      <c r="P66" s="374"/>
    </row>
    <row r="67" spans="1:16" ht="12.75" x14ac:dyDescent="0.2">
      <c r="A67" s="6"/>
      <c r="B67" s="89"/>
      <c r="C67" s="97" t="str">
        <f>IF(Budget!C68="","", Budget!C68)</f>
        <v>NAME 25</v>
      </c>
      <c r="D67" s="97" t="str">
        <f>IF(Budget!D68="","", Budget!D68)</f>
        <v>NAME 25</v>
      </c>
      <c r="E67" s="98"/>
      <c r="F67" s="100">
        <f>Budget!G68</f>
        <v>0</v>
      </c>
      <c r="G67" s="100">
        <f>Budget!H68</f>
        <v>0</v>
      </c>
      <c r="H67" s="6"/>
      <c r="I67" s="96" t="str">
        <f>IF(Realisation!C68="","", Realisation!C68)</f>
        <v>NAME 25</v>
      </c>
      <c r="J67" s="97" t="str">
        <f>IF(Realisation!D68="","",Realisation!D68)</f>
        <v>NAME 25</v>
      </c>
      <c r="K67" s="98"/>
      <c r="L67" s="100">
        <f>Realisation!G68</f>
        <v>0</v>
      </c>
      <c r="M67" s="100">
        <f>Realisation!H68</f>
        <v>0</v>
      </c>
      <c r="P67" s="374"/>
    </row>
    <row r="68" spans="1:16" x14ac:dyDescent="0.15">
      <c r="A68" s="6"/>
      <c r="B68" s="89"/>
      <c r="C68" s="102"/>
      <c r="D68" s="102"/>
      <c r="E68" s="7"/>
      <c r="F68" s="104"/>
      <c r="G68" s="105"/>
      <c r="H68" s="6"/>
      <c r="I68" s="102"/>
      <c r="J68" s="102"/>
      <c r="K68" s="7"/>
      <c r="L68" s="6"/>
      <c r="M68" s="6"/>
      <c r="P68" s="374"/>
    </row>
    <row r="69" spans="1:16" x14ac:dyDescent="0.15">
      <c r="A69" s="6"/>
      <c r="B69" s="107" t="s">
        <v>78</v>
      </c>
      <c r="C69" s="6"/>
      <c r="D69" s="6"/>
      <c r="E69" s="7"/>
      <c r="F69" s="100">
        <f>SUM(F43:F68)</f>
        <v>0</v>
      </c>
      <c r="G69" s="101">
        <f>SUM(G43:G68)</f>
        <v>0</v>
      </c>
      <c r="H69" s="6"/>
      <c r="I69" s="6"/>
      <c r="J69" s="6"/>
      <c r="K69" s="7"/>
      <c r="L69" s="100">
        <f>SUM(L43:L68)</f>
        <v>0</v>
      </c>
      <c r="M69" s="101">
        <f>SUM(M43:M68)</f>
        <v>0</v>
      </c>
      <c r="N69" s="283" t="str">
        <f>IF(G69=0,"-",M69/G69)</f>
        <v>-</v>
      </c>
      <c r="P69" s="375"/>
    </row>
    <row r="70" spans="1:16" x14ac:dyDescent="0.15">
      <c r="A70" s="6"/>
      <c r="B70" s="107"/>
      <c r="C70" s="6"/>
      <c r="D70" s="6"/>
      <c r="E70" s="7"/>
      <c r="F70" s="6"/>
      <c r="G70" s="8"/>
      <c r="H70" s="6"/>
      <c r="I70" s="6"/>
      <c r="J70" s="6"/>
      <c r="K70" s="7"/>
      <c r="L70" s="6"/>
      <c r="M70" s="6"/>
      <c r="N70" s="284" t="str">
        <f>IF(N69="-", "",IF(N69&gt;125%,"Please fill in the explanation cell in column P",""))</f>
        <v/>
      </c>
    </row>
    <row r="71" spans="1:16" x14ac:dyDescent="0.15">
      <c r="A71" s="6" t="s">
        <v>83</v>
      </c>
      <c r="B71" s="17" t="s">
        <v>84</v>
      </c>
      <c r="C71" s="91" t="s">
        <v>85</v>
      </c>
      <c r="D71" s="114"/>
      <c r="E71" s="115"/>
      <c r="F71" s="91"/>
      <c r="G71" s="105"/>
      <c r="H71" s="6"/>
      <c r="I71" s="91" t="s">
        <v>85</v>
      </c>
      <c r="J71" s="114"/>
      <c r="K71" s="115"/>
      <c r="L71" s="6"/>
      <c r="M71" s="6"/>
      <c r="N71" s="280" t="s">
        <v>79</v>
      </c>
      <c r="P71" s="13" t="s">
        <v>80</v>
      </c>
    </row>
    <row r="72" spans="1:16" x14ac:dyDescent="0.15">
      <c r="A72" s="6"/>
      <c r="B72" s="102"/>
      <c r="C72" s="308" t="str">
        <f>IF(Budget!C73="","",Budget!C73)</f>
        <v/>
      </c>
      <c r="D72" s="309" t="str">
        <f>IF(Budget!D73="","",Budget!D73)</f>
        <v/>
      </c>
      <c r="E72" s="309" t="str">
        <f>IF(Budget!E73="","",Budget!E73)</f>
        <v/>
      </c>
      <c r="F72" s="166"/>
      <c r="G72" s="101">
        <f>Budget!H73</f>
        <v>0</v>
      </c>
      <c r="H72" s="6"/>
      <c r="I72" s="308" t="str">
        <f>IF(Realisation!C73="","",Realisation!C73)</f>
        <v/>
      </c>
      <c r="J72" s="309" t="str">
        <f>IF(Realisation!D73="","",Realisation!D73)</f>
        <v/>
      </c>
      <c r="K72" s="309" t="str">
        <f>IF(Realisation!E73="","",Realisation!E73)</f>
        <v/>
      </c>
      <c r="L72" s="166"/>
      <c r="M72" s="101">
        <f>Realisation!H73</f>
        <v>0</v>
      </c>
      <c r="P72" s="373"/>
    </row>
    <row r="73" spans="1:16" ht="12" customHeight="1" x14ac:dyDescent="0.15">
      <c r="A73" s="6"/>
      <c r="B73" s="102"/>
      <c r="C73" s="308" t="str">
        <f>IF(Budget!C74="","",Budget!C74)</f>
        <v/>
      </c>
      <c r="D73" s="309" t="str">
        <f>IF(Budget!D74="","",Budget!D74)</f>
        <v/>
      </c>
      <c r="E73" s="309" t="str">
        <f>IF(Budget!E74="","",Budget!E74)</f>
        <v/>
      </c>
      <c r="F73" s="166"/>
      <c r="G73" s="101">
        <f>Budget!H74</f>
        <v>0</v>
      </c>
      <c r="H73" s="6"/>
      <c r="I73" s="308" t="str">
        <f>IF(Realisation!C74="","",Realisation!C74)</f>
        <v/>
      </c>
      <c r="J73" s="309" t="str">
        <f>IF(Realisation!D74="","",Realisation!D74)</f>
        <v/>
      </c>
      <c r="K73" s="309" t="str">
        <f>IF(Realisation!E74="","",Realisation!E74)</f>
        <v/>
      </c>
      <c r="L73" s="166"/>
      <c r="M73" s="101">
        <f>Realisation!H74</f>
        <v>0</v>
      </c>
      <c r="P73" s="376"/>
    </row>
    <row r="74" spans="1:16" ht="12" customHeight="1" x14ac:dyDescent="0.15">
      <c r="A74" s="6"/>
      <c r="B74" s="102"/>
      <c r="C74" s="308" t="str">
        <f>IF(Budget!C75="","",Budget!C75)</f>
        <v/>
      </c>
      <c r="D74" s="309" t="str">
        <f>IF(Budget!D75="","",Budget!D75)</f>
        <v/>
      </c>
      <c r="E74" s="309" t="str">
        <f>IF(Budget!E75="","",Budget!E75)</f>
        <v/>
      </c>
      <c r="F74" s="166"/>
      <c r="G74" s="101">
        <f>Budget!H75</f>
        <v>0</v>
      </c>
      <c r="H74" s="6"/>
      <c r="I74" s="308" t="str">
        <f>IF(Realisation!C75="","",Realisation!C75)</f>
        <v/>
      </c>
      <c r="J74" s="309" t="str">
        <f>IF(Realisation!D75="","",Realisation!D75)</f>
        <v/>
      </c>
      <c r="K74" s="309" t="str">
        <f>IF(Realisation!E75="","",Realisation!E75)</f>
        <v/>
      </c>
      <c r="L74" s="166"/>
      <c r="M74" s="101">
        <f>Realisation!H75</f>
        <v>0</v>
      </c>
      <c r="P74" s="376"/>
    </row>
    <row r="75" spans="1:16" ht="12" customHeight="1" x14ac:dyDescent="0.15">
      <c r="A75" s="6"/>
      <c r="B75" s="102"/>
      <c r="C75" s="308" t="str">
        <f>IF(Budget!C76="","",Budget!C76)</f>
        <v/>
      </c>
      <c r="D75" s="309" t="str">
        <f>IF(Budget!D76="","",Budget!D76)</f>
        <v/>
      </c>
      <c r="E75" s="309" t="str">
        <f>IF(Budget!E76="","",Budget!E76)</f>
        <v/>
      </c>
      <c r="F75" s="166"/>
      <c r="G75" s="101">
        <f>Budget!H76</f>
        <v>0</v>
      </c>
      <c r="H75" s="6"/>
      <c r="I75" s="308" t="str">
        <f>IF(Realisation!C76="","",Realisation!C76)</f>
        <v/>
      </c>
      <c r="J75" s="309" t="str">
        <f>IF(Realisation!D76="","",Realisation!D76)</f>
        <v/>
      </c>
      <c r="K75" s="309" t="str">
        <f>IF(Realisation!E76="","",Realisation!E76)</f>
        <v/>
      </c>
      <c r="L75" s="166"/>
      <c r="M75" s="101">
        <f>Realisation!H76</f>
        <v>0</v>
      </c>
      <c r="P75" s="376"/>
    </row>
    <row r="76" spans="1:16" ht="12" customHeight="1" x14ac:dyDescent="0.15">
      <c r="A76" s="6"/>
      <c r="B76" s="102"/>
      <c r="C76" s="308" t="str">
        <f>IF(Budget!C77="","",Budget!C77)</f>
        <v/>
      </c>
      <c r="D76" s="309" t="str">
        <f>IF(Budget!D77="","",Budget!D77)</f>
        <v/>
      </c>
      <c r="E76" s="309" t="str">
        <f>IF(Budget!E77="","",Budget!E77)</f>
        <v/>
      </c>
      <c r="F76" s="166"/>
      <c r="G76" s="101">
        <f>Budget!H77</f>
        <v>0</v>
      </c>
      <c r="H76" s="6"/>
      <c r="I76" s="308" t="str">
        <f>IF(Realisation!C77="","",Realisation!C77)</f>
        <v/>
      </c>
      <c r="J76" s="309" t="str">
        <f>IF(Realisation!D77="","",Realisation!D77)</f>
        <v/>
      </c>
      <c r="K76" s="309" t="str">
        <f>IF(Realisation!E77="","",Realisation!E77)</f>
        <v/>
      </c>
      <c r="L76" s="166"/>
      <c r="M76" s="101">
        <f>Realisation!H77</f>
        <v>0</v>
      </c>
      <c r="P76" s="376"/>
    </row>
    <row r="77" spans="1:16" ht="12" customHeight="1" x14ac:dyDescent="0.15">
      <c r="A77" s="6"/>
      <c r="B77" s="102"/>
      <c r="C77" s="308"/>
      <c r="D77" s="309"/>
      <c r="E77" s="309"/>
      <c r="F77" s="166"/>
      <c r="G77" s="101"/>
      <c r="H77" s="6"/>
      <c r="I77" s="308" t="str">
        <f>IF(Realisation!C78="","",Realisation!C78)</f>
        <v/>
      </c>
      <c r="J77" s="309" t="str">
        <f>IF(Realisation!D78="","",Realisation!D78)</f>
        <v/>
      </c>
      <c r="K77" s="309" t="str">
        <f>IF(Realisation!E78="","",Realisation!E78)</f>
        <v/>
      </c>
      <c r="L77" s="166"/>
      <c r="M77" s="101">
        <f>Realisation!H78</f>
        <v>0</v>
      </c>
      <c r="P77" s="376"/>
    </row>
    <row r="78" spans="1:16" ht="12" customHeight="1" x14ac:dyDescent="0.15">
      <c r="A78" s="6"/>
      <c r="B78" s="102"/>
      <c r="C78" s="308"/>
      <c r="D78" s="309"/>
      <c r="E78" s="309"/>
      <c r="F78" s="166"/>
      <c r="G78" s="101"/>
      <c r="H78" s="6"/>
      <c r="I78" s="308" t="str">
        <f>IF(Realisation!C79="","",Realisation!C79)</f>
        <v/>
      </c>
      <c r="J78" s="309" t="str">
        <f>IF(Realisation!D79="","",Realisation!D79)</f>
        <v/>
      </c>
      <c r="K78" s="309" t="str">
        <f>IF(Realisation!E79="","",Realisation!E79)</f>
        <v/>
      </c>
      <c r="L78" s="166"/>
      <c r="M78" s="101">
        <f>Realisation!H79</f>
        <v>0</v>
      </c>
      <c r="P78" s="376"/>
    </row>
    <row r="79" spans="1:16" ht="12" customHeight="1" x14ac:dyDescent="0.15">
      <c r="A79" s="6"/>
      <c r="B79" s="102"/>
      <c r="C79" s="308"/>
      <c r="D79" s="309"/>
      <c r="E79" s="309"/>
      <c r="F79" s="166"/>
      <c r="G79" s="101"/>
      <c r="H79" s="6"/>
      <c r="I79" s="308" t="str">
        <f>IF(Realisation!C80="","",Realisation!C80)</f>
        <v/>
      </c>
      <c r="J79" s="309" t="str">
        <f>IF(Realisation!D80="","",Realisation!D80)</f>
        <v/>
      </c>
      <c r="K79" s="309" t="str">
        <f>IF(Realisation!E80="","",Realisation!E80)</f>
        <v/>
      </c>
      <c r="L79" s="166"/>
      <c r="M79" s="101">
        <f>Realisation!H80</f>
        <v>0</v>
      </c>
      <c r="P79" s="376"/>
    </row>
    <row r="80" spans="1:16" ht="12" customHeight="1" x14ac:dyDescent="0.15">
      <c r="A80" s="6"/>
      <c r="B80" s="102"/>
      <c r="C80" s="308"/>
      <c r="D80" s="309"/>
      <c r="E80" s="309"/>
      <c r="F80" s="166"/>
      <c r="G80" s="101"/>
      <c r="H80" s="6"/>
      <c r="I80" s="308" t="str">
        <f>IF(Realisation!C81="","",Realisation!C81)</f>
        <v/>
      </c>
      <c r="J80" s="309" t="str">
        <f>IF(Realisation!D81="","",Realisation!D81)</f>
        <v/>
      </c>
      <c r="K80" s="309" t="str">
        <f>IF(Realisation!E81="","",Realisation!E81)</f>
        <v/>
      </c>
      <c r="L80" s="166"/>
      <c r="M80" s="101">
        <f>Realisation!H81</f>
        <v>0</v>
      </c>
      <c r="P80" s="376"/>
    </row>
    <row r="81" spans="1:16" ht="12" customHeight="1" x14ac:dyDescent="0.15">
      <c r="A81" s="6"/>
      <c r="B81" s="102"/>
      <c r="C81" s="308"/>
      <c r="D81" s="309"/>
      <c r="E81" s="309"/>
      <c r="F81" s="166"/>
      <c r="G81" s="101"/>
      <c r="H81" s="6"/>
      <c r="I81" s="308" t="str">
        <f>IF(Realisation!C82="","",Realisation!C82)</f>
        <v/>
      </c>
      <c r="J81" s="309" t="str">
        <f>IF(Realisation!D82="","",Realisation!D82)</f>
        <v/>
      </c>
      <c r="K81" s="309" t="str">
        <f>IF(Realisation!E82="","",Realisation!E82)</f>
        <v/>
      </c>
      <c r="L81" s="166"/>
      <c r="M81" s="101">
        <f>Realisation!H82</f>
        <v>0</v>
      </c>
      <c r="P81" s="376"/>
    </row>
    <row r="82" spans="1:16" ht="12" customHeight="1" x14ac:dyDescent="0.15">
      <c r="A82" s="6"/>
      <c r="B82" s="102"/>
      <c r="C82" s="308"/>
      <c r="D82" s="309"/>
      <c r="E82" s="309"/>
      <c r="F82" s="166"/>
      <c r="G82" s="101"/>
      <c r="H82" s="6"/>
      <c r="I82" s="308" t="str">
        <f>IF(Realisation!C83="","",Realisation!C83)</f>
        <v/>
      </c>
      <c r="J82" s="309" t="str">
        <f>IF(Realisation!D83="","",Realisation!D83)</f>
        <v/>
      </c>
      <c r="K82" s="309" t="str">
        <f>IF(Realisation!E83="","",Realisation!E83)</f>
        <v/>
      </c>
      <c r="L82" s="166"/>
      <c r="M82" s="101">
        <f>Realisation!H83</f>
        <v>0</v>
      </c>
      <c r="P82" s="376"/>
    </row>
    <row r="83" spans="1:16" ht="12" customHeight="1" x14ac:dyDescent="0.15">
      <c r="A83" s="6"/>
      <c r="B83" s="107"/>
      <c r="C83" s="102"/>
      <c r="D83" s="6"/>
      <c r="E83" s="7"/>
      <c r="F83" s="6"/>
      <c r="G83" s="8"/>
      <c r="H83" s="6"/>
      <c r="I83" s="102"/>
      <c r="J83" s="6"/>
      <c r="K83" s="7"/>
      <c r="L83" s="6"/>
      <c r="M83" s="8"/>
      <c r="P83" s="376"/>
    </row>
    <row r="84" spans="1:16" ht="12" customHeight="1" x14ac:dyDescent="0.15">
      <c r="A84" s="6"/>
      <c r="B84" s="107" t="s">
        <v>78</v>
      </c>
      <c r="C84" s="6"/>
      <c r="D84" s="6"/>
      <c r="E84" s="7"/>
      <c r="F84" s="6"/>
      <c r="G84" s="101">
        <f>SUM(G72:G83)</f>
        <v>0</v>
      </c>
      <c r="H84" s="6"/>
      <c r="I84" s="6"/>
      <c r="J84" s="6"/>
      <c r="K84" s="7"/>
      <c r="L84" s="6"/>
      <c r="M84" s="101">
        <f>SUM(M72:M83)</f>
        <v>0</v>
      </c>
      <c r="N84" s="283" t="str">
        <f>IF(G84=0,"-",M84/G84)</f>
        <v>-</v>
      </c>
      <c r="P84" s="377"/>
    </row>
    <row r="85" spans="1:16" ht="12" customHeight="1" x14ac:dyDescent="0.15">
      <c r="A85" s="6"/>
      <c r="B85" s="107"/>
      <c r="C85" s="6"/>
      <c r="D85" s="6"/>
      <c r="E85" s="7"/>
      <c r="F85" s="6"/>
      <c r="G85" s="8"/>
      <c r="H85" s="6"/>
      <c r="I85" s="6"/>
      <c r="J85" s="6"/>
      <c r="K85" s="7"/>
      <c r="L85" s="6"/>
      <c r="M85" s="6"/>
      <c r="N85" s="284" t="str">
        <f>IF(N84="-", "",IF(N84&gt;125%,"Please fill in the explanation cell in column P",""))</f>
        <v/>
      </c>
    </row>
    <row r="86" spans="1:16" ht="12" customHeight="1" x14ac:dyDescent="0.15">
      <c r="A86" s="6"/>
      <c r="B86" s="107"/>
      <c r="C86" s="6"/>
      <c r="D86" s="6"/>
      <c r="E86" s="7"/>
      <c r="F86" s="87" t="s">
        <v>86</v>
      </c>
      <c r="G86" s="8"/>
      <c r="H86" s="6"/>
      <c r="I86" s="6"/>
      <c r="J86" s="6"/>
      <c r="K86" s="7"/>
      <c r="L86" s="87" t="s">
        <v>86</v>
      </c>
      <c r="M86" s="8"/>
    </row>
    <row r="87" spans="1:16" ht="12" customHeight="1" x14ac:dyDescent="0.15">
      <c r="A87" s="6" t="s">
        <v>87</v>
      </c>
      <c r="B87" s="6" t="s">
        <v>88</v>
      </c>
      <c r="C87" s="19" t="s">
        <v>89</v>
      </c>
      <c r="D87" s="167"/>
      <c r="E87" s="88"/>
      <c r="F87" s="91" t="s">
        <v>90</v>
      </c>
      <c r="G87" s="94" t="s">
        <v>78</v>
      </c>
      <c r="H87" s="6"/>
      <c r="I87" s="116" t="s">
        <v>89</v>
      </c>
      <c r="J87" s="93"/>
      <c r="K87" s="92"/>
      <c r="L87" s="91" t="s">
        <v>90</v>
      </c>
      <c r="M87" s="94" t="s">
        <v>78</v>
      </c>
      <c r="N87" s="280" t="s">
        <v>79</v>
      </c>
      <c r="P87" s="13" t="s">
        <v>80</v>
      </c>
    </row>
    <row r="88" spans="1:16" ht="12" customHeight="1" x14ac:dyDescent="0.15">
      <c r="A88" s="6"/>
      <c r="B88" s="6"/>
      <c r="C88" s="308" t="str">
        <f>IF(Budget!C83="","",Budget!C83)</f>
        <v/>
      </c>
      <c r="D88" s="310"/>
      <c r="E88" s="311"/>
      <c r="F88" s="166">
        <f>Budget!G83</f>
        <v>0</v>
      </c>
      <c r="G88" s="101">
        <f>Budget!H83</f>
        <v>0</v>
      </c>
      <c r="H88" s="6"/>
      <c r="I88" s="308" t="str">
        <f>IF(Realisation!C89="","",Realisation!C89)</f>
        <v/>
      </c>
      <c r="J88" s="310"/>
      <c r="K88" s="311"/>
      <c r="L88" s="100">
        <f>Realisation!G89</f>
        <v>0</v>
      </c>
      <c r="M88" s="101">
        <f>Realisation!H89</f>
        <v>0</v>
      </c>
      <c r="P88" s="373"/>
    </row>
    <row r="89" spans="1:16" ht="12" customHeight="1" x14ac:dyDescent="0.15">
      <c r="A89" s="6"/>
      <c r="B89" s="6"/>
      <c r="C89" s="308" t="str">
        <f>IF(Budget!C84="","",Budget!C84)</f>
        <v/>
      </c>
      <c r="D89" s="310"/>
      <c r="E89" s="311"/>
      <c r="F89" s="166">
        <f>Budget!G84</f>
        <v>0</v>
      </c>
      <c r="G89" s="101">
        <f>Budget!H84</f>
        <v>0</v>
      </c>
      <c r="H89" s="6"/>
      <c r="I89" s="308" t="str">
        <f>IF(Realisation!C90="","",Realisation!C90)</f>
        <v/>
      </c>
      <c r="J89" s="310"/>
      <c r="K89" s="311"/>
      <c r="L89" s="100">
        <f>Realisation!G90</f>
        <v>0</v>
      </c>
      <c r="M89" s="101">
        <f>Realisation!H90</f>
        <v>0</v>
      </c>
      <c r="P89" s="376"/>
    </row>
    <row r="90" spans="1:16" ht="12" customHeight="1" x14ac:dyDescent="0.15">
      <c r="A90" s="6"/>
      <c r="B90" s="6"/>
      <c r="C90" s="308" t="str">
        <f>IF(Budget!C85="","",Budget!C85)</f>
        <v/>
      </c>
      <c r="D90" s="310"/>
      <c r="E90" s="311"/>
      <c r="F90" s="166">
        <f>Budget!G85</f>
        <v>0</v>
      </c>
      <c r="G90" s="101">
        <f>Budget!H85</f>
        <v>0</v>
      </c>
      <c r="H90" s="6"/>
      <c r="I90" s="308" t="str">
        <f>IF(Realisation!C91="","",Realisation!C91)</f>
        <v/>
      </c>
      <c r="J90" s="310"/>
      <c r="K90" s="311"/>
      <c r="L90" s="100">
        <f>Realisation!G91</f>
        <v>0</v>
      </c>
      <c r="M90" s="101">
        <f>Realisation!H91</f>
        <v>0</v>
      </c>
      <c r="P90" s="376"/>
    </row>
    <row r="91" spans="1:16" ht="12" customHeight="1" x14ac:dyDescent="0.15">
      <c r="A91" s="6"/>
      <c r="B91" s="6"/>
      <c r="C91" s="308" t="str">
        <f>IF(Budget!C86="","",Budget!C86)</f>
        <v/>
      </c>
      <c r="D91" s="310"/>
      <c r="E91" s="311"/>
      <c r="F91" s="166">
        <f>Budget!G86</f>
        <v>0</v>
      </c>
      <c r="G91" s="101">
        <f>Budget!H86</f>
        <v>0</v>
      </c>
      <c r="H91" s="6"/>
      <c r="I91" s="308" t="str">
        <f>IF(Realisation!C92="","",Realisation!C92)</f>
        <v/>
      </c>
      <c r="J91" s="310"/>
      <c r="K91" s="311"/>
      <c r="L91" s="100">
        <f>Realisation!G92</f>
        <v>0</v>
      </c>
      <c r="M91" s="101">
        <f>Realisation!H92</f>
        <v>0</v>
      </c>
      <c r="P91" s="376"/>
    </row>
    <row r="92" spans="1:16" ht="12" customHeight="1" x14ac:dyDescent="0.15">
      <c r="A92" s="6"/>
      <c r="B92" s="6"/>
      <c r="C92" s="308" t="str">
        <f>IF(Budget!C87="","",Budget!C87)</f>
        <v/>
      </c>
      <c r="D92" s="310"/>
      <c r="E92" s="311"/>
      <c r="F92" s="166">
        <f>Budget!G87</f>
        <v>0</v>
      </c>
      <c r="G92" s="101">
        <f>Budget!H87</f>
        <v>0</v>
      </c>
      <c r="H92" s="6"/>
      <c r="I92" s="308" t="str">
        <f>IF(Realisation!C93="","",Realisation!C93)</f>
        <v/>
      </c>
      <c r="J92" s="310"/>
      <c r="K92" s="311"/>
      <c r="L92" s="100">
        <f>Realisation!G93</f>
        <v>0</v>
      </c>
      <c r="M92" s="101">
        <f>Realisation!H93</f>
        <v>0</v>
      </c>
      <c r="P92" s="376"/>
    </row>
    <row r="93" spans="1:16" ht="12" customHeight="1" x14ac:dyDescent="0.15">
      <c r="A93" s="6"/>
      <c r="B93" s="6"/>
      <c r="C93" s="308" t="str">
        <f>IF(Budget!C88="","",Budget!C88)</f>
        <v/>
      </c>
      <c r="D93" s="310"/>
      <c r="E93" s="311"/>
      <c r="F93" s="166">
        <f>Budget!G88</f>
        <v>0</v>
      </c>
      <c r="G93" s="101">
        <f>Budget!H88</f>
        <v>0</v>
      </c>
      <c r="H93" s="6"/>
      <c r="I93" s="308" t="str">
        <f>IF(Realisation!C94="","",Realisation!C94)</f>
        <v/>
      </c>
      <c r="J93" s="310"/>
      <c r="K93" s="311"/>
      <c r="L93" s="100">
        <f>Realisation!G94</f>
        <v>0</v>
      </c>
      <c r="M93" s="101">
        <f>Realisation!H94</f>
        <v>0</v>
      </c>
      <c r="P93" s="376"/>
    </row>
    <row r="94" spans="1:16" ht="12" customHeight="1" x14ac:dyDescent="0.15">
      <c r="A94" s="6"/>
      <c r="B94" s="6"/>
      <c r="C94" s="308" t="str">
        <f>IF(Budget!C89="","",Budget!C89)</f>
        <v/>
      </c>
      <c r="D94" s="310"/>
      <c r="E94" s="311"/>
      <c r="F94" s="166">
        <f>Budget!G89</f>
        <v>0</v>
      </c>
      <c r="G94" s="101">
        <f>Budget!H89</f>
        <v>0</v>
      </c>
      <c r="H94" s="6"/>
      <c r="I94" s="308" t="str">
        <f>IF(Realisation!C95="","",Realisation!C95)</f>
        <v/>
      </c>
      <c r="J94" s="310"/>
      <c r="K94" s="311"/>
      <c r="L94" s="100">
        <f>Realisation!G95</f>
        <v>0</v>
      </c>
      <c r="M94" s="101">
        <f>Realisation!H95</f>
        <v>0</v>
      </c>
      <c r="P94" s="376"/>
    </row>
    <row r="95" spans="1:16" ht="12" customHeight="1" x14ac:dyDescent="0.15">
      <c r="A95" s="6"/>
      <c r="B95" s="6"/>
      <c r="C95" s="308" t="str">
        <f>IF(Budget!C90="","",Budget!C90)</f>
        <v/>
      </c>
      <c r="D95" s="310"/>
      <c r="E95" s="311"/>
      <c r="F95" s="166">
        <f>Budget!G90</f>
        <v>0</v>
      </c>
      <c r="G95" s="101">
        <f>Budget!H90</f>
        <v>0</v>
      </c>
      <c r="H95" s="6"/>
      <c r="I95" s="308" t="str">
        <f>IF(Realisation!C96="","",Realisation!C96)</f>
        <v/>
      </c>
      <c r="J95" s="310"/>
      <c r="K95" s="311"/>
      <c r="L95" s="100">
        <f>Realisation!G96</f>
        <v>0</v>
      </c>
      <c r="M95" s="101">
        <f>Realisation!H96</f>
        <v>0</v>
      </c>
      <c r="P95" s="376"/>
    </row>
    <row r="96" spans="1:16" ht="12" customHeight="1" x14ac:dyDescent="0.15">
      <c r="A96" s="6"/>
      <c r="B96" s="6"/>
      <c r="C96" s="308" t="str">
        <f>IF(Budget!C91="","",Budget!C91)</f>
        <v/>
      </c>
      <c r="D96" s="310"/>
      <c r="E96" s="311"/>
      <c r="F96" s="166">
        <f>Budget!G91</f>
        <v>0</v>
      </c>
      <c r="G96" s="101">
        <f>Budget!H91</f>
        <v>0</v>
      </c>
      <c r="H96" s="6"/>
      <c r="I96" s="308" t="str">
        <f>IF(Realisation!C97="","",Realisation!C97)</f>
        <v/>
      </c>
      <c r="J96" s="310"/>
      <c r="K96" s="311"/>
      <c r="L96" s="100">
        <f>Realisation!G97</f>
        <v>0</v>
      </c>
      <c r="M96" s="101">
        <f>Realisation!H97</f>
        <v>0</v>
      </c>
      <c r="P96" s="376"/>
    </row>
    <row r="97" spans="1:16" ht="12" customHeight="1" x14ac:dyDescent="0.15">
      <c r="A97" s="6"/>
      <c r="B97" s="6"/>
      <c r="C97" s="308" t="str">
        <f>IF(Budget!C92="","",Budget!C92)</f>
        <v/>
      </c>
      <c r="D97" s="310"/>
      <c r="E97" s="311"/>
      <c r="F97" s="166">
        <f>Budget!G92</f>
        <v>0</v>
      </c>
      <c r="G97" s="101">
        <f>Budget!H92</f>
        <v>0</v>
      </c>
      <c r="H97" s="6"/>
      <c r="I97" s="308" t="str">
        <f>IF(Realisation!C98="","",Realisation!C98)</f>
        <v/>
      </c>
      <c r="J97" s="310"/>
      <c r="K97" s="311"/>
      <c r="L97" s="100">
        <f>Realisation!G98</f>
        <v>0</v>
      </c>
      <c r="M97" s="101">
        <f>Realisation!H98</f>
        <v>0</v>
      </c>
      <c r="P97" s="376"/>
    </row>
    <row r="98" spans="1:16" ht="12" customHeight="1" x14ac:dyDescent="0.15">
      <c r="A98" s="6"/>
      <c r="B98" s="6"/>
      <c r="C98" s="308" t="str">
        <f>IF(Budget!C93="","",Budget!C93)</f>
        <v/>
      </c>
      <c r="D98" s="310"/>
      <c r="E98" s="311"/>
      <c r="F98" s="166">
        <f>Budget!G93</f>
        <v>0</v>
      </c>
      <c r="G98" s="101">
        <f>Budget!H93</f>
        <v>0</v>
      </c>
      <c r="H98" s="6"/>
      <c r="I98" s="308" t="str">
        <f>IF(Realisation!C99="","",Realisation!C99)</f>
        <v/>
      </c>
      <c r="J98" s="310"/>
      <c r="K98" s="311"/>
      <c r="L98" s="100">
        <f>Realisation!G99</f>
        <v>0</v>
      </c>
      <c r="M98" s="101">
        <f>Realisation!H99</f>
        <v>0</v>
      </c>
      <c r="P98" s="376"/>
    </row>
    <row r="99" spans="1:16" ht="12" customHeight="1" x14ac:dyDescent="0.15">
      <c r="A99" s="6"/>
      <c r="B99" s="6"/>
      <c r="C99" s="308" t="str">
        <f>IF(Budget!C94="","",Budget!C94)</f>
        <v/>
      </c>
      <c r="D99" s="310"/>
      <c r="E99" s="311"/>
      <c r="F99" s="166">
        <f>Budget!G94</f>
        <v>0</v>
      </c>
      <c r="G99" s="101">
        <f>Budget!H94</f>
        <v>0</v>
      </c>
      <c r="H99" s="6"/>
      <c r="I99" s="308" t="str">
        <f>IF(Realisation!C100="","",Realisation!C100)</f>
        <v/>
      </c>
      <c r="J99" s="310"/>
      <c r="K99" s="311"/>
      <c r="L99" s="100">
        <f>Realisation!G100</f>
        <v>0</v>
      </c>
      <c r="M99" s="101">
        <f>Realisation!H100</f>
        <v>0</v>
      </c>
      <c r="P99" s="376"/>
    </row>
    <row r="100" spans="1:16" ht="12" customHeight="1" x14ac:dyDescent="0.15">
      <c r="A100" s="6"/>
      <c r="B100" s="6"/>
      <c r="C100" s="308" t="str">
        <f>IF(Budget!C95="","",Budget!C95)</f>
        <v/>
      </c>
      <c r="D100" s="310"/>
      <c r="E100" s="311"/>
      <c r="F100" s="166">
        <f>Budget!G95</f>
        <v>0</v>
      </c>
      <c r="G100" s="101">
        <f>Budget!H95</f>
        <v>0</v>
      </c>
      <c r="H100" s="6"/>
      <c r="I100" s="308" t="str">
        <f>IF(Realisation!C101="","",Realisation!C101)</f>
        <v/>
      </c>
      <c r="J100" s="310"/>
      <c r="K100" s="311"/>
      <c r="L100" s="100">
        <f>Realisation!G101</f>
        <v>0</v>
      </c>
      <c r="M100" s="101">
        <f>Realisation!H101</f>
        <v>0</v>
      </c>
      <c r="P100" s="376"/>
    </row>
    <row r="101" spans="1:16" ht="12" customHeight="1" x14ac:dyDescent="0.15">
      <c r="A101" s="6"/>
      <c r="B101" s="6"/>
      <c r="C101" s="308" t="str">
        <f>IF(Budget!C96="","",Budget!C96)</f>
        <v/>
      </c>
      <c r="D101" s="310"/>
      <c r="E101" s="311"/>
      <c r="F101" s="166">
        <f>Budget!G96</f>
        <v>0</v>
      </c>
      <c r="G101" s="101">
        <f>Budget!H96</f>
        <v>0</v>
      </c>
      <c r="H101" s="6"/>
      <c r="I101" s="308" t="str">
        <f>IF(Realisation!C102="","",Realisation!C102)</f>
        <v/>
      </c>
      <c r="J101" s="310"/>
      <c r="K101" s="311"/>
      <c r="L101" s="100">
        <f>Realisation!G102</f>
        <v>0</v>
      </c>
      <c r="M101" s="101">
        <f>Realisation!H102</f>
        <v>0</v>
      </c>
      <c r="P101" s="376"/>
    </row>
    <row r="102" spans="1:16" ht="12" customHeight="1" x14ac:dyDescent="0.15">
      <c r="A102" s="6"/>
      <c r="B102" s="6"/>
      <c r="C102" s="308" t="str">
        <f>IF(Budget!C97="","",Budget!C97)</f>
        <v/>
      </c>
      <c r="D102" s="310"/>
      <c r="E102" s="311"/>
      <c r="F102" s="166">
        <f>Budget!G97</f>
        <v>0</v>
      </c>
      <c r="G102" s="101">
        <f>Budget!H97</f>
        <v>0</v>
      </c>
      <c r="H102" s="6"/>
      <c r="I102" s="308" t="str">
        <f>IF(Realisation!C103="","",Realisation!C103)</f>
        <v/>
      </c>
      <c r="J102" s="310"/>
      <c r="K102" s="311"/>
      <c r="L102" s="100">
        <f>Realisation!G103</f>
        <v>0</v>
      </c>
      <c r="M102" s="101">
        <f>Realisation!H103</f>
        <v>0</v>
      </c>
      <c r="P102" s="376"/>
    </row>
    <row r="103" spans="1:16" ht="12" customHeight="1" x14ac:dyDescent="0.15">
      <c r="A103" s="6"/>
      <c r="B103" s="89"/>
      <c r="C103" s="89"/>
      <c r="D103" s="89"/>
      <c r="E103" s="7"/>
      <c r="F103" s="6"/>
      <c r="G103" s="8"/>
      <c r="H103" s="6"/>
      <c r="I103" s="89"/>
      <c r="J103" s="89"/>
      <c r="K103" s="7"/>
      <c r="L103" s="6"/>
      <c r="M103" s="6"/>
      <c r="P103" s="376"/>
    </row>
    <row r="104" spans="1:16" ht="12" customHeight="1" x14ac:dyDescent="0.15">
      <c r="A104" s="6"/>
      <c r="B104" s="107" t="s">
        <v>78</v>
      </c>
      <c r="C104" s="6"/>
      <c r="D104" s="6"/>
      <c r="E104" s="7"/>
      <c r="F104" s="100">
        <f>SUM(F88:F103)</f>
        <v>0</v>
      </c>
      <c r="G104" s="101">
        <f>SUM(G88:G103)</f>
        <v>0</v>
      </c>
      <c r="H104" s="6"/>
      <c r="I104" s="6"/>
      <c r="J104" s="6"/>
      <c r="K104" s="7"/>
      <c r="L104" s="100">
        <f>SUM(L88:L103)</f>
        <v>0</v>
      </c>
      <c r="M104" s="101">
        <f>SUM(M88:M103)</f>
        <v>0</v>
      </c>
      <c r="N104" s="283" t="str">
        <f>IF(G104=0,"-",M104/G104)</f>
        <v>-</v>
      </c>
      <c r="P104" s="377"/>
    </row>
    <row r="105" spans="1:16" ht="12" customHeight="1" x14ac:dyDescent="0.15">
      <c r="A105" s="6"/>
      <c r="B105" s="107"/>
      <c r="C105" s="6"/>
      <c r="D105" s="6"/>
      <c r="E105" s="7"/>
      <c r="F105" s="6"/>
      <c r="G105" s="8"/>
      <c r="H105" s="6"/>
      <c r="I105" s="6"/>
      <c r="J105" s="6"/>
      <c r="K105" s="7"/>
      <c r="L105" s="6"/>
      <c r="M105" s="6"/>
      <c r="N105" s="284" t="str">
        <f>IF(N104="-", "",IF(N104&gt;125%,"Please fill in the explanation cell in column P",""))</f>
        <v/>
      </c>
    </row>
    <row r="106" spans="1:16" ht="12" customHeight="1" x14ac:dyDescent="0.15">
      <c r="A106" s="6"/>
      <c r="B106" s="107"/>
      <c r="C106" s="6"/>
      <c r="D106" s="6"/>
      <c r="E106" s="7"/>
      <c r="F106" s="87" t="s">
        <v>86</v>
      </c>
      <c r="G106" s="8"/>
      <c r="H106" s="6"/>
      <c r="I106" s="6"/>
      <c r="J106" s="6"/>
      <c r="K106" s="7"/>
      <c r="L106" s="87" t="s">
        <v>86</v>
      </c>
      <c r="M106" s="8"/>
    </row>
    <row r="107" spans="1:16" ht="12" customHeight="1" x14ac:dyDescent="0.15">
      <c r="A107" s="6" t="s">
        <v>91</v>
      </c>
      <c r="B107" s="6" t="s">
        <v>92</v>
      </c>
      <c r="C107" s="91" t="s">
        <v>93</v>
      </c>
      <c r="D107" s="93"/>
      <c r="E107" s="91"/>
      <c r="F107" s="91" t="s">
        <v>94</v>
      </c>
      <c r="G107" s="94" t="s">
        <v>78</v>
      </c>
      <c r="H107" s="6"/>
      <c r="I107" s="91" t="s">
        <v>93</v>
      </c>
      <c r="J107" s="93"/>
      <c r="K107" s="91"/>
      <c r="L107" s="91" t="s">
        <v>94</v>
      </c>
      <c r="M107" s="94" t="s">
        <v>78</v>
      </c>
      <c r="N107" s="280" t="s">
        <v>79</v>
      </c>
      <c r="P107" s="13" t="s">
        <v>80</v>
      </c>
    </row>
    <row r="108" spans="1:16" ht="12" customHeight="1" x14ac:dyDescent="0.15">
      <c r="A108" s="6"/>
      <c r="B108" s="6"/>
      <c r="C108" s="308" t="str">
        <f>IF(Budget!C103="","",Budget!C103)</f>
        <v/>
      </c>
      <c r="D108" s="310"/>
      <c r="E108" s="311"/>
      <c r="F108" s="100">
        <f>Budget!G103</f>
        <v>0</v>
      </c>
      <c r="G108" s="101">
        <f>Budget!H103</f>
        <v>0</v>
      </c>
      <c r="H108" s="6"/>
      <c r="I108" s="308" t="str">
        <f>IF(Realisation!C109="","",Realisation!C109)</f>
        <v/>
      </c>
      <c r="J108" s="310"/>
      <c r="K108" s="311"/>
      <c r="L108" s="100">
        <f>Realisation!G109</f>
        <v>0</v>
      </c>
      <c r="M108" s="101">
        <f>Realisation!H109</f>
        <v>0</v>
      </c>
      <c r="P108" s="373"/>
    </row>
    <row r="109" spans="1:16" x14ac:dyDescent="0.15">
      <c r="A109" s="6"/>
      <c r="B109" s="6"/>
      <c r="C109" s="308" t="str">
        <f>IF(Budget!C104="","",Budget!C104)</f>
        <v/>
      </c>
      <c r="D109" s="310"/>
      <c r="E109" s="311"/>
      <c r="F109" s="100">
        <f>Budget!G104</f>
        <v>0</v>
      </c>
      <c r="G109" s="101">
        <f>Budget!H104</f>
        <v>0</v>
      </c>
      <c r="H109" s="6"/>
      <c r="I109" s="308" t="str">
        <f>IF(Realisation!C110="","",Realisation!C110)</f>
        <v/>
      </c>
      <c r="J109" s="310"/>
      <c r="K109" s="311"/>
      <c r="L109" s="100">
        <f>Realisation!G110</f>
        <v>0</v>
      </c>
      <c r="M109" s="101">
        <f>Realisation!H110</f>
        <v>0</v>
      </c>
      <c r="P109" s="376"/>
    </row>
    <row r="110" spans="1:16" x14ac:dyDescent="0.15">
      <c r="A110" s="6"/>
      <c r="B110" s="6"/>
      <c r="C110" s="308" t="str">
        <f>IF(Budget!C105="","",Budget!C105)</f>
        <v/>
      </c>
      <c r="D110" s="310"/>
      <c r="E110" s="311"/>
      <c r="F110" s="100">
        <f>Budget!G105</f>
        <v>0</v>
      </c>
      <c r="G110" s="101">
        <f>Budget!H105</f>
        <v>0</v>
      </c>
      <c r="H110" s="6"/>
      <c r="I110" s="308" t="str">
        <f>IF(Realisation!C111="","",Realisation!C111)</f>
        <v/>
      </c>
      <c r="J110" s="310"/>
      <c r="K110" s="311"/>
      <c r="L110" s="100">
        <f>Realisation!G111</f>
        <v>0</v>
      </c>
      <c r="M110" s="101">
        <f>Realisation!H111</f>
        <v>0</v>
      </c>
      <c r="P110" s="376"/>
    </row>
    <row r="111" spans="1:16" x14ac:dyDescent="0.15">
      <c r="A111" s="6"/>
      <c r="B111" s="6"/>
      <c r="C111" s="308" t="str">
        <f>IF(Budget!C106="","",Budget!C106)</f>
        <v/>
      </c>
      <c r="D111" s="310"/>
      <c r="E111" s="311"/>
      <c r="F111" s="100">
        <f>Budget!G106</f>
        <v>0</v>
      </c>
      <c r="G111" s="101">
        <f>Budget!H106</f>
        <v>0</v>
      </c>
      <c r="H111" s="6"/>
      <c r="I111" s="308" t="str">
        <f>IF(Realisation!C112="","",Realisation!C112)</f>
        <v/>
      </c>
      <c r="J111" s="310"/>
      <c r="K111" s="311"/>
      <c r="L111" s="100">
        <f>Realisation!G112</f>
        <v>0</v>
      </c>
      <c r="M111" s="101">
        <f>Realisation!H112</f>
        <v>0</v>
      </c>
      <c r="P111" s="376"/>
    </row>
    <row r="112" spans="1:16" x14ac:dyDescent="0.15">
      <c r="A112" s="6"/>
      <c r="B112" s="6"/>
      <c r="C112" s="308" t="str">
        <f>IF(Budget!C107="","",Budget!C107)</f>
        <v/>
      </c>
      <c r="D112" s="310"/>
      <c r="E112" s="311"/>
      <c r="F112" s="100">
        <f>Budget!G107</f>
        <v>0</v>
      </c>
      <c r="G112" s="101">
        <f>Budget!H107</f>
        <v>0</v>
      </c>
      <c r="H112" s="6"/>
      <c r="I112" s="308" t="str">
        <f>IF(Realisation!C113="","",Realisation!C113)</f>
        <v/>
      </c>
      <c r="J112" s="310"/>
      <c r="K112" s="311"/>
      <c r="L112" s="100">
        <f>Realisation!G113</f>
        <v>0</v>
      </c>
      <c r="M112" s="101">
        <f>Realisation!H113</f>
        <v>0</v>
      </c>
      <c r="P112" s="376"/>
    </row>
    <row r="113" spans="1:16" x14ac:dyDescent="0.15">
      <c r="A113" s="6"/>
      <c r="B113" s="6"/>
      <c r="C113" s="308" t="str">
        <f>IF(Budget!C108="","",Budget!C108)</f>
        <v/>
      </c>
      <c r="D113" s="310"/>
      <c r="E113" s="311"/>
      <c r="F113" s="100">
        <f>Budget!G108</f>
        <v>0</v>
      </c>
      <c r="G113" s="101">
        <f>Budget!H108</f>
        <v>0</v>
      </c>
      <c r="H113" s="6"/>
      <c r="I113" s="308" t="str">
        <f>IF(Realisation!C114="","",Realisation!C114)</f>
        <v/>
      </c>
      <c r="J113" s="310"/>
      <c r="K113" s="311"/>
      <c r="L113" s="100">
        <f>Realisation!G114</f>
        <v>0</v>
      </c>
      <c r="M113" s="101">
        <f>Realisation!H114</f>
        <v>0</v>
      </c>
      <c r="P113" s="376"/>
    </row>
    <row r="114" spans="1:16" x14ac:dyDescent="0.15">
      <c r="A114" s="6"/>
      <c r="B114" s="6"/>
      <c r="C114" s="308" t="str">
        <f>IF(Budget!C109="","",Budget!C109)</f>
        <v/>
      </c>
      <c r="D114" s="310"/>
      <c r="E114" s="311"/>
      <c r="F114" s="100">
        <f>Budget!G109</f>
        <v>0</v>
      </c>
      <c r="G114" s="101">
        <f>Budget!H109</f>
        <v>0</v>
      </c>
      <c r="H114" s="6"/>
      <c r="I114" s="308" t="str">
        <f>IF(Realisation!C115="","",Realisation!C115)</f>
        <v/>
      </c>
      <c r="J114" s="310"/>
      <c r="K114" s="311"/>
      <c r="L114" s="100">
        <f>Realisation!G115</f>
        <v>0</v>
      </c>
      <c r="M114" s="101">
        <f>Realisation!H115</f>
        <v>0</v>
      </c>
      <c r="P114" s="376"/>
    </row>
    <row r="115" spans="1:16" x14ac:dyDescent="0.15">
      <c r="A115" s="6"/>
      <c r="B115" s="6"/>
      <c r="C115" s="308" t="str">
        <f>IF(Budget!C110="","",Budget!C110)</f>
        <v/>
      </c>
      <c r="D115" s="310"/>
      <c r="E115" s="311"/>
      <c r="F115" s="100">
        <f>Budget!G110</f>
        <v>0</v>
      </c>
      <c r="G115" s="101">
        <f>Budget!H110</f>
        <v>0</v>
      </c>
      <c r="H115" s="6"/>
      <c r="I115" s="308" t="str">
        <f>IF(Realisation!C116="","",Realisation!C116)</f>
        <v/>
      </c>
      <c r="J115" s="310"/>
      <c r="K115" s="311"/>
      <c r="L115" s="100">
        <f>Realisation!G116</f>
        <v>0</v>
      </c>
      <c r="M115" s="101">
        <f>Realisation!H116</f>
        <v>0</v>
      </c>
      <c r="P115" s="376"/>
    </row>
    <row r="116" spans="1:16" x14ac:dyDescent="0.15">
      <c r="A116" s="6"/>
      <c r="B116" s="6"/>
      <c r="C116" s="308" t="str">
        <f>IF(Budget!C111="","",Budget!C111)</f>
        <v/>
      </c>
      <c r="D116" s="310"/>
      <c r="E116" s="311"/>
      <c r="F116" s="100">
        <f>Budget!G111</f>
        <v>0</v>
      </c>
      <c r="G116" s="101">
        <f>Budget!H111</f>
        <v>0</v>
      </c>
      <c r="H116" s="6"/>
      <c r="I116" s="308" t="str">
        <f>IF(Realisation!C117="","",Realisation!C117)</f>
        <v/>
      </c>
      <c r="J116" s="310"/>
      <c r="K116" s="311"/>
      <c r="L116" s="100">
        <f>Realisation!G117</f>
        <v>0</v>
      </c>
      <c r="M116" s="101">
        <f>Realisation!H117</f>
        <v>0</v>
      </c>
      <c r="P116" s="376"/>
    </row>
    <row r="117" spans="1:16" x14ac:dyDescent="0.15">
      <c r="A117" s="6"/>
      <c r="B117" s="6"/>
      <c r="C117" s="308" t="str">
        <f>IF(Budget!C112="","",Budget!C112)</f>
        <v/>
      </c>
      <c r="D117" s="310"/>
      <c r="E117" s="311"/>
      <c r="F117" s="100">
        <f>Budget!G112</f>
        <v>0</v>
      </c>
      <c r="G117" s="101">
        <f>Budget!H112</f>
        <v>0</v>
      </c>
      <c r="H117" s="6"/>
      <c r="I117" s="308" t="str">
        <f>IF(Realisation!C118="","",Realisation!C118)</f>
        <v/>
      </c>
      <c r="J117" s="310"/>
      <c r="K117" s="311"/>
      <c r="L117" s="100">
        <f>Realisation!G118</f>
        <v>0</v>
      </c>
      <c r="M117" s="101">
        <f>Realisation!H118</f>
        <v>0</v>
      </c>
      <c r="P117" s="376"/>
    </row>
    <row r="118" spans="1:16" x14ac:dyDescent="0.15">
      <c r="A118" s="6"/>
      <c r="B118" s="6"/>
      <c r="C118" s="308" t="str">
        <f>IF(Budget!C113="","",Budget!C113)</f>
        <v/>
      </c>
      <c r="D118" s="310"/>
      <c r="E118" s="311"/>
      <c r="F118" s="100">
        <f>Budget!G113</f>
        <v>0</v>
      </c>
      <c r="G118" s="101">
        <f>Budget!H113</f>
        <v>0</v>
      </c>
      <c r="H118" s="6"/>
      <c r="I118" s="308" t="str">
        <f>IF(Realisation!C119="","",Realisation!C119)</f>
        <v/>
      </c>
      <c r="J118" s="310"/>
      <c r="K118" s="311"/>
      <c r="L118" s="100">
        <f>Realisation!G119</f>
        <v>0</v>
      </c>
      <c r="M118" s="101">
        <f>Realisation!H119</f>
        <v>0</v>
      </c>
      <c r="P118" s="376"/>
    </row>
    <row r="119" spans="1:16" x14ac:dyDescent="0.15">
      <c r="A119" s="6"/>
      <c r="B119" s="6"/>
      <c r="C119" s="308" t="str">
        <f>IF(Budget!C114="","",Budget!C114)</f>
        <v/>
      </c>
      <c r="D119" s="310"/>
      <c r="E119" s="311"/>
      <c r="F119" s="100">
        <f>Budget!G114</f>
        <v>0</v>
      </c>
      <c r="G119" s="101">
        <f>Budget!H114</f>
        <v>0</v>
      </c>
      <c r="H119" s="6"/>
      <c r="I119" s="308" t="str">
        <f>IF(Realisation!C120="","",Realisation!C120)</f>
        <v/>
      </c>
      <c r="J119" s="310"/>
      <c r="K119" s="311"/>
      <c r="L119" s="100">
        <f>Realisation!G120</f>
        <v>0</v>
      </c>
      <c r="M119" s="101">
        <f>Realisation!H120</f>
        <v>0</v>
      </c>
      <c r="P119" s="376"/>
    </row>
    <row r="120" spans="1:16" x14ac:dyDescent="0.15">
      <c r="A120" s="6"/>
      <c r="B120" s="6"/>
      <c r="C120" s="308" t="str">
        <f>IF(Budget!C115="","",Budget!C115)</f>
        <v/>
      </c>
      <c r="D120" s="310"/>
      <c r="E120" s="311"/>
      <c r="F120" s="100">
        <f>Budget!G115</f>
        <v>0</v>
      </c>
      <c r="G120" s="101">
        <f>Budget!H115</f>
        <v>0</v>
      </c>
      <c r="H120" s="6"/>
      <c r="I120" s="308" t="str">
        <f>IF(Realisation!C121="","",Realisation!C121)</f>
        <v/>
      </c>
      <c r="J120" s="310"/>
      <c r="K120" s="311"/>
      <c r="L120" s="100">
        <f>Realisation!G121</f>
        <v>0</v>
      </c>
      <c r="M120" s="101">
        <f>Realisation!H121</f>
        <v>0</v>
      </c>
      <c r="P120" s="376"/>
    </row>
    <row r="121" spans="1:16" x14ac:dyDescent="0.15">
      <c r="A121" s="6"/>
      <c r="B121" s="6"/>
      <c r="C121" s="308" t="str">
        <f>IF(Budget!C116="","",Budget!C116)</f>
        <v/>
      </c>
      <c r="D121" s="310"/>
      <c r="E121" s="311"/>
      <c r="F121" s="100">
        <f>Budget!G116</f>
        <v>0</v>
      </c>
      <c r="G121" s="101">
        <f>Budget!H116</f>
        <v>0</v>
      </c>
      <c r="H121" s="6"/>
      <c r="I121" s="308" t="str">
        <f>IF(Realisation!C122="","",Realisation!C122)</f>
        <v/>
      </c>
      <c r="J121" s="310"/>
      <c r="K121" s="311"/>
      <c r="L121" s="100">
        <f>Realisation!G122</f>
        <v>0</v>
      </c>
      <c r="M121" s="101">
        <f>Realisation!H122</f>
        <v>0</v>
      </c>
      <c r="P121" s="376"/>
    </row>
    <row r="122" spans="1:16" x14ac:dyDescent="0.15">
      <c r="A122" s="6"/>
      <c r="B122" s="6"/>
      <c r="C122" s="308" t="str">
        <f>IF(Budget!C117="","",Budget!C117)</f>
        <v/>
      </c>
      <c r="D122" s="310"/>
      <c r="E122" s="311"/>
      <c r="F122" s="100">
        <f>Budget!G117</f>
        <v>0</v>
      </c>
      <c r="G122" s="101">
        <f>Budget!H117</f>
        <v>0</v>
      </c>
      <c r="H122" s="6"/>
      <c r="I122" s="308" t="str">
        <f>IF(Realisation!C123="","",Realisation!C123)</f>
        <v/>
      </c>
      <c r="J122" s="310"/>
      <c r="K122" s="311"/>
      <c r="L122" s="100">
        <f>Realisation!G123</f>
        <v>0</v>
      </c>
      <c r="M122" s="101">
        <f>Realisation!H123</f>
        <v>0</v>
      </c>
      <c r="P122" s="376"/>
    </row>
    <row r="123" spans="1:16" x14ac:dyDescent="0.15">
      <c r="A123" s="6"/>
      <c r="B123" s="89"/>
      <c r="C123" s="89"/>
      <c r="D123" s="89"/>
      <c r="E123" s="7"/>
      <c r="F123" s="104"/>
      <c r="G123" s="105"/>
      <c r="H123" s="6"/>
      <c r="I123" s="89"/>
      <c r="J123" s="89"/>
      <c r="K123" s="7"/>
      <c r="L123" s="6"/>
      <c r="M123" s="6"/>
      <c r="P123" s="376"/>
    </row>
    <row r="124" spans="1:16" x14ac:dyDescent="0.15">
      <c r="A124" s="6"/>
      <c r="B124" s="107" t="s">
        <v>78</v>
      </c>
      <c r="C124" s="6"/>
      <c r="D124" s="6"/>
      <c r="E124" s="7"/>
      <c r="F124" s="100">
        <f>SUM(F108:F123)</f>
        <v>0</v>
      </c>
      <c r="G124" s="101">
        <f>SUM(G108:G123)</f>
        <v>0</v>
      </c>
      <c r="H124" s="6"/>
      <c r="I124" s="6"/>
      <c r="J124" s="6"/>
      <c r="K124" s="7"/>
      <c r="L124" s="100">
        <f>SUM(L108:L123)</f>
        <v>0</v>
      </c>
      <c r="M124" s="101">
        <f>SUM(M108:M123)</f>
        <v>0</v>
      </c>
      <c r="N124" s="283" t="str">
        <f>IF(G124=0,"-",M124/G124)</f>
        <v>-</v>
      </c>
      <c r="P124" s="377"/>
    </row>
    <row r="125" spans="1:16" ht="12" customHeight="1" x14ac:dyDescent="0.15">
      <c r="A125" s="6"/>
      <c r="B125" s="107"/>
      <c r="C125" s="6"/>
      <c r="D125" s="6"/>
      <c r="E125" s="7"/>
      <c r="F125" s="6"/>
      <c r="G125" s="8"/>
      <c r="H125" s="6"/>
      <c r="I125" s="6"/>
      <c r="J125" s="6"/>
      <c r="K125" s="7"/>
      <c r="L125" s="6"/>
      <c r="M125" s="6"/>
      <c r="N125" s="284" t="str">
        <f>IF(N124="-", "",IF(N124&gt;125%,"Please fill in the explanation cell in column P",""))</f>
        <v/>
      </c>
    </row>
    <row r="126" spans="1:16" ht="19.7" customHeight="1" x14ac:dyDescent="0.15">
      <c r="A126" s="6" t="s">
        <v>95</v>
      </c>
      <c r="B126" s="6" t="s">
        <v>96</v>
      </c>
      <c r="C126" s="87" t="s">
        <v>85</v>
      </c>
      <c r="D126" s="87"/>
      <c r="E126" s="88"/>
      <c r="F126" s="91"/>
      <c r="G126" s="94" t="s">
        <v>78</v>
      </c>
      <c r="H126" s="6"/>
      <c r="I126" s="87" t="s">
        <v>85</v>
      </c>
      <c r="J126" s="87"/>
      <c r="K126" s="88"/>
      <c r="L126" s="6"/>
      <c r="M126" s="94" t="s">
        <v>78</v>
      </c>
      <c r="N126" s="280" t="s">
        <v>79</v>
      </c>
      <c r="P126" s="13" t="s">
        <v>80</v>
      </c>
    </row>
    <row r="127" spans="1:16" x14ac:dyDescent="0.15">
      <c r="A127" s="6"/>
      <c r="B127" s="6"/>
      <c r="C127" s="308" t="str">
        <f>IF(Budget!C122="","",Budget!C122)</f>
        <v/>
      </c>
      <c r="D127" s="309" t="str">
        <f>IF(Budget!D122="","",Budget!D122)</f>
        <v/>
      </c>
      <c r="E127" s="309" t="str">
        <f>IF(Budget!E122="","",Budget!E122)</f>
        <v/>
      </c>
      <c r="F127" s="166"/>
      <c r="G127" s="101">
        <f>Budget!H122</f>
        <v>0</v>
      </c>
      <c r="H127" s="6"/>
      <c r="I127" s="308" t="str">
        <f>IF(Realisation!C128="","",Realisation!C128)</f>
        <v/>
      </c>
      <c r="J127" s="309" t="str">
        <f>IF(Realisation!D128="","",Realisation!D128)</f>
        <v/>
      </c>
      <c r="K127" s="309" t="str">
        <f>IF(Realisation!E128="","",Realisation!E128)</f>
        <v/>
      </c>
      <c r="L127" s="166"/>
      <c r="M127" s="101">
        <f>Realisation!H128</f>
        <v>0</v>
      </c>
      <c r="P127" s="373"/>
    </row>
    <row r="128" spans="1:16" x14ac:dyDescent="0.15">
      <c r="A128" s="6"/>
      <c r="B128" s="6"/>
      <c r="C128" s="308" t="str">
        <f>IF(Budget!C123="","",Budget!C123)</f>
        <v/>
      </c>
      <c r="D128" s="309" t="str">
        <f>IF(Budget!D123="","",Budget!D123)</f>
        <v/>
      </c>
      <c r="E128" s="309" t="str">
        <f>IF(Budget!E123="","",Budget!E123)</f>
        <v/>
      </c>
      <c r="F128" s="166"/>
      <c r="G128" s="101">
        <f>Budget!H123</f>
        <v>0</v>
      </c>
      <c r="H128" s="6"/>
      <c r="I128" s="308" t="str">
        <f>IF(Realisation!C129="","",Realisation!C129)</f>
        <v/>
      </c>
      <c r="J128" s="309" t="str">
        <f>IF(Realisation!D129="","",Realisation!D129)</f>
        <v/>
      </c>
      <c r="K128" s="309" t="str">
        <f>IF(Realisation!E129="","",Realisation!E129)</f>
        <v/>
      </c>
      <c r="L128" s="166"/>
      <c r="M128" s="101">
        <f>Realisation!H129</f>
        <v>0</v>
      </c>
      <c r="P128" s="376"/>
    </row>
    <row r="129" spans="1:16" x14ac:dyDescent="0.15">
      <c r="A129" s="6"/>
      <c r="B129" s="6"/>
      <c r="C129" s="308" t="str">
        <f>IF(Budget!C124="","",Budget!C124)</f>
        <v/>
      </c>
      <c r="D129" s="309" t="str">
        <f>IF(Budget!D124="","",Budget!D124)</f>
        <v/>
      </c>
      <c r="E129" s="309" t="str">
        <f>IF(Budget!E124="","",Budget!E124)</f>
        <v/>
      </c>
      <c r="F129" s="166"/>
      <c r="G129" s="101">
        <f>Budget!H124</f>
        <v>0</v>
      </c>
      <c r="H129" s="6"/>
      <c r="I129" s="308" t="str">
        <f>IF(Realisation!C130="","",Realisation!C130)</f>
        <v/>
      </c>
      <c r="J129" s="309" t="str">
        <f>IF(Realisation!D130="","",Realisation!D130)</f>
        <v/>
      </c>
      <c r="K129" s="309" t="str">
        <f>IF(Realisation!E130="","",Realisation!E130)</f>
        <v/>
      </c>
      <c r="L129" s="166"/>
      <c r="M129" s="101">
        <f>Realisation!H130</f>
        <v>0</v>
      </c>
      <c r="P129" s="376"/>
    </row>
    <row r="130" spans="1:16" x14ac:dyDescent="0.15">
      <c r="A130" s="6"/>
      <c r="B130" s="6"/>
      <c r="C130" s="308" t="str">
        <f>IF(Budget!C125="","",Budget!C125)</f>
        <v/>
      </c>
      <c r="D130" s="309" t="str">
        <f>IF(Budget!D125="","",Budget!D125)</f>
        <v/>
      </c>
      <c r="E130" s="309" t="str">
        <f>IF(Budget!E125="","",Budget!E125)</f>
        <v/>
      </c>
      <c r="F130" s="166"/>
      <c r="G130" s="101">
        <f>Budget!H125</f>
        <v>0</v>
      </c>
      <c r="H130" s="6"/>
      <c r="I130" s="308" t="str">
        <f>IF(Realisation!C131="","",Realisation!C131)</f>
        <v/>
      </c>
      <c r="J130" s="309" t="str">
        <f>IF(Realisation!D131="","",Realisation!D131)</f>
        <v/>
      </c>
      <c r="K130" s="309" t="str">
        <f>IF(Realisation!E131="","",Realisation!E131)</f>
        <v/>
      </c>
      <c r="L130" s="166"/>
      <c r="M130" s="101">
        <f>Realisation!H131</f>
        <v>0</v>
      </c>
      <c r="P130" s="376"/>
    </row>
    <row r="131" spans="1:16" x14ac:dyDescent="0.15">
      <c r="A131" s="6"/>
      <c r="B131" s="6"/>
      <c r="C131" s="308" t="str">
        <f>IF(Budget!C126="","",Budget!C126)</f>
        <v/>
      </c>
      <c r="D131" s="309" t="str">
        <f>IF(Budget!D126="","",Budget!D126)</f>
        <v/>
      </c>
      <c r="E131" s="309" t="str">
        <f>IF(Budget!E126="","",Budget!E126)</f>
        <v/>
      </c>
      <c r="F131" s="166"/>
      <c r="G131" s="101">
        <f>Budget!H126</f>
        <v>0</v>
      </c>
      <c r="H131" s="6"/>
      <c r="I131" s="308" t="str">
        <f>IF(Realisation!C132="","",Realisation!C132)</f>
        <v/>
      </c>
      <c r="J131" s="309" t="str">
        <f>IF(Realisation!D132="","",Realisation!D132)</f>
        <v/>
      </c>
      <c r="K131" s="309" t="str">
        <f>IF(Realisation!E132="","",Realisation!E132)</f>
        <v/>
      </c>
      <c r="L131" s="166"/>
      <c r="M131" s="101">
        <f>Realisation!H132</f>
        <v>0</v>
      </c>
      <c r="P131" s="376"/>
    </row>
    <row r="132" spans="1:16" x14ac:dyDescent="0.15">
      <c r="A132" s="6"/>
      <c r="B132" s="6"/>
      <c r="C132" s="308" t="str">
        <f>IF(Budget!C127="","",Budget!C127)</f>
        <v/>
      </c>
      <c r="D132" s="309" t="str">
        <f>IF(Budget!D127="","",Budget!D127)</f>
        <v/>
      </c>
      <c r="E132" s="309" t="str">
        <f>IF(Budget!E127="","",Budget!E127)</f>
        <v/>
      </c>
      <c r="F132" s="166"/>
      <c r="G132" s="101">
        <f>Budget!H127</f>
        <v>0</v>
      </c>
      <c r="H132" s="6"/>
      <c r="I132" s="308" t="str">
        <f>IF(Realisation!C133="","",Realisation!C133)</f>
        <v/>
      </c>
      <c r="J132" s="309" t="str">
        <f>IF(Realisation!D133="","",Realisation!D133)</f>
        <v/>
      </c>
      <c r="K132" s="309" t="str">
        <f>IF(Realisation!E133="","",Realisation!E133)</f>
        <v/>
      </c>
      <c r="L132" s="166"/>
      <c r="M132" s="101">
        <f>Realisation!H133</f>
        <v>0</v>
      </c>
      <c r="P132" s="376"/>
    </row>
    <row r="133" spans="1:16" x14ac:dyDescent="0.15">
      <c r="A133" s="6"/>
      <c r="B133" s="6"/>
      <c r="C133" s="308" t="str">
        <f>IF(Budget!C128="","",Budget!C128)</f>
        <v/>
      </c>
      <c r="D133" s="309" t="str">
        <f>IF(Budget!D128="","",Budget!D128)</f>
        <v/>
      </c>
      <c r="E133" s="309" t="str">
        <f>IF(Budget!E128="","",Budget!E128)</f>
        <v/>
      </c>
      <c r="F133" s="166"/>
      <c r="G133" s="101">
        <f>Budget!H128</f>
        <v>0</v>
      </c>
      <c r="H133" s="6"/>
      <c r="I133" s="308" t="str">
        <f>IF(Realisation!C134="","",Realisation!C134)</f>
        <v/>
      </c>
      <c r="J133" s="309" t="str">
        <f>IF(Realisation!D134="","",Realisation!D134)</f>
        <v/>
      </c>
      <c r="K133" s="309" t="str">
        <f>IF(Realisation!E134="","",Realisation!E134)</f>
        <v/>
      </c>
      <c r="L133" s="166"/>
      <c r="M133" s="101">
        <f>Realisation!H134</f>
        <v>0</v>
      </c>
      <c r="P133" s="376"/>
    </row>
    <row r="134" spans="1:16" x14ac:dyDescent="0.15">
      <c r="A134" s="6"/>
      <c r="B134" s="6"/>
      <c r="C134" s="308" t="str">
        <f>IF(Budget!C129="","",Budget!C129)</f>
        <v/>
      </c>
      <c r="D134" s="309" t="str">
        <f>IF(Budget!D129="","",Budget!D129)</f>
        <v/>
      </c>
      <c r="E134" s="309" t="str">
        <f>IF(Budget!E129="","",Budget!E129)</f>
        <v/>
      </c>
      <c r="F134" s="166"/>
      <c r="G134" s="101">
        <f>Budget!H129</f>
        <v>0</v>
      </c>
      <c r="H134" s="6"/>
      <c r="I134" s="308" t="str">
        <f>IF(Realisation!C135="","",Realisation!C135)</f>
        <v/>
      </c>
      <c r="J134" s="309" t="str">
        <f>IF(Realisation!D135="","",Realisation!D135)</f>
        <v/>
      </c>
      <c r="K134" s="309" t="str">
        <f>IF(Realisation!E135="","",Realisation!E135)</f>
        <v/>
      </c>
      <c r="L134" s="166"/>
      <c r="M134" s="101">
        <f>Realisation!H135</f>
        <v>0</v>
      </c>
      <c r="P134" s="376"/>
    </row>
    <row r="135" spans="1:16" x14ac:dyDescent="0.15">
      <c r="A135" s="6"/>
      <c r="B135" s="6"/>
      <c r="C135" s="308" t="str">
        <f>IF(Budget!C130="","",Budget!C130)</f>
        <v/>
      </c>
      <c r="D135" s="309" t="str">
        <f>IF(Budget!D130="","",Budget!D130)</f>
        <v/>
      </c>
      <c r="E135" s="309" t="str">
        <f>IF(Budget!E130="","",Budget!E130)</f>
        <v/>
      </c>
      <c r="F135" s="166"/>
      <c r="G135" s="101">
        <f>Budget!H130</f>
        <v>0</v>
      </c>
      <c r="H135" s="6"/>
      <c r="I135" s="308" t="str">
        <f>IF(Realisation!C136="","",Realisation!C136)</f>
        <v/>
      </c>
      <c r="J135" s="309" t="str">
        <f>IF(Realisation!D136="","",Realisation!D136)</f>
        <v/>
      </c>
      <c r="K135" s="309" t="str">
        <f>IF(Realisation!E136="","",Realisation!E136)</f>
        <v/>
      </c>
      <c r="L135" s="166"/>
      <c r="M135" s="101">
        <f>Realisation!H136</f>
        <v>0</v>
      </c>
      <c r="P135" s="376"/>
    </row>
    <row r="136" spans="1:16" x14ac:dyDescent="0.15">
      <c r="A136" s="6"/>
      <c r="B136" s="6"/>
      <c r="C136" s="308" t="str">
        <f>IF(Budget!C131="","",Budget!C131)</f>
        <v/>
      </c>
      <c r="D136" s="309" t="str">
        <f>IF(Budget!D131="","",Budget!D131)</f>
        <v/>
      </c>
      <c r="E136" s="309" t="str">
        <f>IF(Budget!E131="","",Budget!E131)</f>
        <v/>
      </c>
      <c r="F136" s="166"/>
      <c r="G136" s="101">
        <f>Budget!H131</f>
        <v>0</v>
      </c>
      <c r="H136" s="6"/>
      <c r="I136" s="308" t="str">
        <f>IF(Realisation!C137="","",Realisation!C137)</f>
        <v/>
      </c>
      <c r="J136" s="309" t="str">
        <f>IF(Realisation!D137="","",Realisation!D137)</f>
        <v/>
      </c>
      <c r="K136" s="309" t="str">
        <f>IF(Realisation!E137="","",Realisation!E137)</f>
        <v/>
      </c>
      <c r="L136" s="166"/>
      <c r="M136" s="101">
        <f>Realisation!H137</f>
        <v>0</v>
      </c>
      <c r="P136" s="376"/>
    </row>
    <row r="137" spans="1:16" x14ac:dyDescent="0.15">
      <c r="A137" s="6"/>
      <c r="B137" s="6"/>
      <c r="C137" s="308" t="str">
        <f>IF(Budget!C132="","",Budget!C132)</f>
        <v/>
      </c>
      <c r="D137" s="309" t="str">
        <f>IF(Budget!D132="","",Budget!D132)</f>
        <v/>
      </c>
      <c r="E137" s="309" t="str">
        <f>IF(Budget!E132="","",Budget!E132)</f>
        <v/>
      </c>
      <c r="F137" s="166"/>
      <c r="G137" s="101">
        <f>Budget!H132</f>
        <v>0</v>
      </c>
      <c r="H137" s="6"/>
      <c r="I137" s="308" t="str">
        <f>IF(Realisation!C138="","",Realisation!C138)</f>
        <v/>
      </c>
      <c r="J137" s="309" t="str">
        <f>IF(Realisation!D138="","",Realisation!D138)</f>
        <v/>
      </c>
      <c r="K137" s="309" t="str">
        <f>IF(Realisation!E138="","",Realisation!E138)</f>
        <v/>
      </c>
      <c r="L137" s="166"/>
      <c r="M137" s="101">
        <f>Realisation!H138</f>
        <v>0</v>
      </c>
      <c r="P137" s="376"/>
    </row>
    <row r="138" spans="1:16" x14ac:dyDescent="0.15">
      <c r="A138" s="6"/>
      <c r="B138" s="6"/>
      <c r="C138" s="308" t="str">
        <f>IF(Budget!C133="","",Budget!C133)</f>
        <v/>
      </c>
      <c r="D138" s="309" t="str">
        <f>IF(Budget!D133="","",Budget!D133)</f>
        <v/>
      </c>
      <c r="E138" s="309" t="str">
        <f>IF(Budget!E133="","",Budget!E133)</f>
        <v/>
      </c>
      <c r="F138" s="166"/>
      <c r="G138" s="101">
        <f>Budget!H133</f>
        <v>0</v>
      </c>
      <c r="H138" s="6"/>
      <c r="I138" s="308" t="str">
        <f>IF(Realisation!C139="","",Realisation!C139)</f>
        <v/>
      </c>
      <c r="J138" s="309" t="str">
        <f>IF(Realisation!D139="","",Realisation!D139)</f>
        <v/>
      </c>
      <c r="K138" s="309" t="str">
        <f>IF(Realisation!E139="","",Realisation!E139)</f>
        <v/>
      </c>
      <c r="L138" s="166"/>
      <c r="M138" s="101">
        <f>Realisation!H139</f>
        <v>0</v>
      </c>
      <c r="P138" s="376"/>
    </row>
    <row r="139" spans="1:16" x14ac:dyDescent="0.15">
      <c r="A139" s="6"/>
      <c r="B139" s="6"/>
      <c r="C139" s="308" t="str">
        <f>IF(Budget!C134="","",Budget!C134)</f>
        <v/>
      </c>
      <c r="D139" s="309" t="str">
        <f>IF(Budget!D134="","",Budget!D134)</f>
        <v/>
      </c>
      <c r="E139" s="309" t="str">
        <f>IF(Budget!E134="","",Budget!E134)</f>
        <v/>
      </c>
      <c r="F139" s="166"/>
      <c r="G139" s="101">
        <f>Budget!H134</f>
        <v>0</v>
      </c>
      <c r="H139" s="6"/>
      <c r="I139" s="308" t="str">
        <f>IF(Realisation!C140="","",Realisation!C140)</f>
        <v/>
      </c>
      <c r="J139" s="309" t="str">
        <f>IF(Realisation!D140="","",Realisation!D140)</f>
        <v/>
      </c>
      <c r="K139" s="309" t="str">
        <f>IF(Realisation!E140="","",Realisation!E140)</f>
        <v/>
      </c>
      <c r="L139" s="166"/>
      <c r="M139" s="101">
        <f>Realisation!H140</f>
        <v>0</v>
      </c>
      <c r="P139" s="376"/>
    </row>
    <row r="140" spans="1:16" x14ac:dyDescent="0.15">
      <c r="A140" s="6"/>
      <c r="B140" s="6"/>
      <c r="C140" s="308" t="str">
        <f>IF(Budget!C135="","",Budget!C135)</f>
        <v/>
      </c>
      <c r="D140" s="309" t="str">
        <f>IF(Budget!D135="","",Budget!D135)</f>
        <v/>
      </c>
      <c r="E140" s="309" t="str">
        <f>IF(Budget!E135="","",Budget!E135)</f>
        <v/>
      </c>
      <c r="F140" s="166"/>
      <c r="G140" s="101">
        <f>Budget!H135</f>
        <v>0</v>
      </c>
      <c r="H140" s="6"/>
      <c r="I140" s="308" t="str">
        <f>IF(Realisation!C141="","",Realisation!C141)</f>
        <v/>
      </c>
      <c r="J140" s="309" t="str">
        <f>IF(Realisation!D141="","",Realisation!D141)</f>
        <v/>
      </c>
      <c r="K140" s="309" t="str">
        <f>IF(Realisation!E141="","",Realisation!E141)</f>
        <v/>
      </c>
      <c r="L140" s="166"/>
      <c r="M140" s="101">
        <f>Realisation!H141</f>
        <v>0</v>
      </c>
      <c r="P140" s="376"/>
    </row>
    <row r="141" spans="1:16" x14ac:dyDescent="0.15">
      <c r="A141" s="6"/>
      <c r="B141" s="6"/>
      <c r="C141" s="308" t="str">
        <f>IF(Budget!C136="","",Budget!C136)</f>
        <v/>
      </c>
      <c r="D141" s="309" t="str">
        <f>IF(Budget!D136="","",Budget!D136)</f>
        <v/>
      </c>
      <c r="E141" s="309" t="str">
        <f>IF(Budget!E136="","",Budget!E136)</f>
        <v/>
      </c>
      <c r="F141" s="166"/>
      <c r="G141" s="101">
        <f>Budget!H136</f>
        <v>0</v>
      </c>
      <c r="H141" s="6"/>
      <c r="I141" s="308" t="str">
        <f>IF(Realisation!C142="","",Realisation!C142)</f>
        <v/>
      </c>
      <c r="J141" s="309" t="str">
        <f>IF(Realisation!D142="","",Realisation!D142)</f>
        <v/>
      </c>
      <c r="K141" s="309" t="str">
        <f>IF(Realisation!E142="","",Realisation!E142)</f>
        <v/>
      </c>
      <c r="L141" s="166"/>
      <c r="M141" s="101">
        <f>Realisation!H142</f>
        <v>0</v>
      </c>
      <c r="P141" s="376"/>
    </row>
    <row r="142" spans="1:16" x14ac:dyDescent="0.15">
      <c r="A142" s="6"/>
      <c r="B142" s="6"/>
      <c r="C142" s="118"/>
      <c r="D142" s="118"/>
      <c r="E142" s="7"/>
      <c r="F142" s="6"/>
      <c r="G142" s="8"/>
      <c r="H142" s="6"/>
      <c r="I142" s="118"/>
      <c r="J142" s="118"/>
      <c r="K142" s="7"/>
      <c r="L142" s="6"/>
      <c r="M142" s="8"/>
      <c r="P142" s="376"/>
    </row>
    <row r="143" spans="1:16" x14ac:dyDescent="0.15">
      <c r="A143" s="6"/>
      <c r="B143" s="107" t="s">
        <v>78</v>
      </c>
      <c r="C143" s="6"/>
      <c r="D143" s="6"/>
      <c r="E143" s="7"/>
      <c r="F143" s="6"/>
      <c r="G143" s="101">
        <f>SUM(G127:G142)</f>
        <v>0</v>
      </c>
      <c r="H143" s="6"/>
      <c r="I143" s="6"/>
      <c r="J143" s="6"/>
      <c r="K143" s="7"/>
      <c r="L143" s="6"/>
      <c r="M143" s="101">
        <f>SUM(M127:M142)</f>
        <v>0</v>
      </c>
      <c r="N143" s="283" t="str">
        <f>IF(G143=0,"-",M143/G143)</f>
        <v>-</v>
      </c>
      <c r="P143" s="377"/>
    </row>
    <row r="144" spans="1:16" x14ac:dyDescent="0.15">
      <c r="A144" s="6"/>
      <c r="B144" s="107"/>
      <c r="C144" s="6"/>
      <c r="D144" s="6"/>
      <c r="E144" s="7"/>
      <c r="F144" s="6"/>
      <c r="G144" s="8"/>
      <c r="H144" s="6"/>
      <c r="I144" s="6"/>
      <c r="J144" s="6"/>
      <c r="K144" s="7"/>
      <c r="L144" s="6"/>
      <c r="M144" s="6"/>
      <c r="N144" s="284" t="str">
        <f>IF(N143="-", "",IF(N143&gt;125%,"Please fill in the explanation cell in column P",""))</f>
        <v/>
      </c>
    </row>
    <row r="145" spans="1:16" x14ac:dyDescent="0.15">
      <c r="A145" s="6" t="s">
        <v>97</v>
      </c>
      <c r="B145" s="6" t="s">
        <v>98</v>
      </c>
      <c r="C145" s="87" t="s">
        <v>85</v>
      </c>
      <c r="D145" s="102"/>
      <c r="E145" s="102"/>
      <c r="F145" s="102"/>
      <c r="G145" s="6"/>
      <c r="H145" s="87"/>
      <c r="I145" s="87" t="s">
        <v>85</v>
      </c>
      <c r="J145" s="102"/>
      <c r="K145" s="102"/>
      <c r="L145" s="87"/>
      <c r="M145" s="87"/>
      <c r="N145" s="279"/>
    </row>
    <row r="146" spans="1:16" x14ac:dyDescent="0.15">
      <c r="A146" s="6"/>
      <c r="B146" s="6"/>
      <c r="C146" s="119"/>
      <c r="D146" s="120"/>
      <c r="E146" s="120"/>
      <c r="F146" s="120"/>
      <c r="G146" s="95" t="s">
        <v>78</v>
      </c>
      <c r="H146" s="87"/>
      <c r="I146" s="119"/>
      <c r="J146" s="120"/>
      <c r="K146" s="120"/>
      <c r="L146" s="87"/>
      <c r="M146" s="94" t="s">
        <v>78</v>
      </c>
      <c r="N146" s="280" t="s">
        <v>79</v>
      </c>
      <c r="P146" s="13" t="s">
        <v>80</v>
      </c>
    </row>
    <row r="147" spans="1:16" x14ac:dyDescent="0.15">
      <c r="A147" s="6"/>
      <c r="B147" s="6"/>
      <c r="C147" s="308" t="str">
        <f>IF(Budget!C142="","",Budget!C142)</f>
        <v/>
      </c>
      <c r="D147" s="309" t="str">
        <f>IF(Budget!D142="","",Budget!D142)</f>
        <v/>
      </c>
      <c r="E147" s="309" t="str">
        <f>IF(Budget!E142="","",Budget!E142)</f>
        <v/>
      </c>
      <c r="F147" s="312"/>
      <c r="G147" s="101">
        <f>Budget!H142</f>
        <v>0</v>
      </c>
      <c r="H147" s="6"/>
      <c r="I147" s="308" t="str">
        <f>IF(Realisation!C148="","",Realisation!C148)</f>
        <v/>
      </c>
      <c r="J147" s="309" t="str">
        <f>IF(Realisation!D148="","",Realisation!D148)</f>
        <v/>
      </c>
      <c r="K147" s="309" t="str">
        <f>IF(Realisation!E148="","",Realisation!E148)</f>
        <v/>
      </c>
      <c r="L147" s="312"/>
      <c r="M147" s="101">
        <f>Realisation!H148</f>
        <v>0</v>
      </c>
      <c r="N147" s="279"/>
      <c r="P147" s="373"/>
    </row>
    <row r="148" spans="1:16" x14ac:dyDescent="0.15">
      <c r="A148" s="6"/>
      <c r="B148" s="6"/>
      <c r="C148" s="308" t="str">
        <f>IF(Budget!C143="","",Budget!C143)</f>
        <v/>
      </c>
      <c r="D148" s="309" t="str">
        <f>IF(Budget!D143="","",Budget!D143)</f>
        <v/>
      </c>
      <c r="E148" s="309" t="str">
        <f>IF(Budget!E143="","",Budget!E143)</f>
        <v/>
      </c>
      <c r="F148" s="312"/>
      <c r="G148" s="101">
        <f>Budget!H143</f>
        <v>0</v>
      </c>
      <c r="H148" s="6"/>
      <c r="I148" s="308" t="str">
        <f>IF(Realisation!C149="","",Realisation!C149)</f>
        <v/>
      </c>
      <c r="J148" s="309" t="str">
        <f>IF(Realisation!D149="","",Realisation!D149)</f>
        <v/>
      </c>
      <c r="K148" s="309" t="str">
        <f>IF(Realisation!E149="","",Realisation!E149)</f>
        <v/>
      </c>
      <c r="L148" s="312"/>
      <c r="M148" s="101">
        <f>Realisation!H149</f>
        <v>0</v>
      </c>
      <c r="N148" s="279"/>
      <c r="P148" s="376"/>
    </row>
    <row r="149" spans="1:16" x14ac:dyDescent="0.15">
      <c r="A149" s="6"/>
      <c r="B149" s="6"/>
      <c r="C149" s="308" t="str">
        <f>IF(Budget!C144="","",Budget!C144)</f>
        <v/>
      </c>
      <c r="D149" s="309" t="str">
        <f>IF(Budget!D144="","",Budget!D144)</f>
        <v/>
      </c>
      <c r="E149" s="309" t="str">
        <f>IF(Budget!E144="","",Budget!E144)</f>
        <v/>
      </c>
      <c r="F149" s="312"/>
      <c r="G149" s="101">
        <f>Budget!H144</f>
        <v>0</v>
      </c>
      <c r="H149" s="6"/>
      <c r="I149" s="308" t="str">
        <f>IF(Realisation!C150="","",Realisation!C150)</f>
        <v/>
      </c>
      <c r="J149" s="309" t="str">
        <f>IF(Realisation!D150="","",Realisation!D150)</f>
        <v/>
      </c>
      <c r="K149" s="309" t="str">
        <f>IF(Realisation!E150="","",Realisation!E150)</f>
        <v/>
      </c>
      <c r="L149" s="312"/>
      <c r="M149" s="101">
        <f>Realisation!H150</f>
        <v>0</v>
      </c>
      <c r="N149" s="279"/>
      <c r="P149" s="376"/>
    </row>
    <row r="150" spans="1:16" x14ac:dyDescent="0.15">
      <c r="A150" s="6"/>
      <c r="B150" s="6"/>
      <c r="C150" s="308" t="str">
        <f>IF(Budget!C145="","",Budget!C145)</f>
        <v/>
      </c>
      <c r="D150" s="309" t="str">
        <f>IF(Budget!D145="","",Budget!D145)</f>
        <v/>
      </c>
      <c r="E150" s="309" t="str">
        <f>IF(Budget!E145="","",Budget!E145)</f>
        <v/>
      </c>
      <c r="F150" s="312"/>
      <c r="G150" s="101">
        <f>Budget!H145</f>
        <v>0</v>
      </c>
      <c r="H150" s="6"/>
      <c r="I150" s="308" t="str">
        <f>IF(Realisation!C151="","",Realisation!C151)</f>
        <v/>
      </c>
      <c r="J150" s="309" t="str">
        <f>IF(Realisation!D151="","",Realisation!D151)</f>
        <v/>
      </c>
      <c r="K150" s="309" t="str">
        <f>IF(Realisation!E151="","",Realisation!E151)</f>
        <v/>
      </c>
      <c r="L150" s="312"/>
      <c r="M150" s="101">
        <f>Realisation!H151</f>
        <v>0</v>
      </c>
      <c r="N150" s="279"/>
      <c r="P150" s="376"/>
    </row>
    <row r="151" spans="1:16" x14ac:dyDescent="0.15">
      <c r="A151" s="6"/>
      <c r="B151" s="6"/>
      <c r="C151" s="308" t="str">
        <f>IF(Budget!C146="","",Budget!C146)</f>
        <v/>
      </c>
      <c r="D151" s="309" t="str">
        <f>IF(Budget!D146="","",Budget!D146)</f>
        <v/>
      </c>
      <c r="E151" s="309" t="str">
        <f>IF(Budget!E146="","",Budget!E146)</f>
        <v/>
      </c>
      <c r="F151" s="312"/>
      <c r="G151" s="101">
        <f>Budget!H146</f>
        <v>0</v>
      </c>
      <c r="H151" s="6"/>
      <c r="I151" s="308" t="str">
        <f>IF(Realisation!C152="","",Realisation!C152)</f>
        <v/>
      </c>
      <c r="J151" s="309" t="str">
        <f>IF(Realisation!D152="","",Realisation!D152)</f>
        <v/>
      </c>
      <c r="K151" s="309" t="str">
        <f>IF(Realisation!E152="","",Realisation!E152)</f>
        <v/>
      </c>
      <c r="L151" s="312"/>
      <c r="M151" s="101">
        <f>Realisation!H152</f>
        <v>0</v>
      </c>
      <c r="N151" s="279"/>
      <c r="P151" s="376"/>
    </row>
    <row r="152" spans="1:16" x14ac:dyDescent="0.15">
      <c r="A152" s="6"/>
      <c r="B152" s="6"/>
      <c r="C152" s="308" t="str">
        <f>IF(Budget!C147="","",Budget!C147)</f>
        <v/>
      </c>
      <c r="D152" s="309" t="str">
        <f>IF(Budget!D147="","",Budget!D147)</f>
        <v/>
      </c>
      <c r="E152" s="309" t="str">
        <f>IF(Budget!E147="","",Budget!E147)</f>
        <v/>
      </c>
      <c r="F152" s="312"/>
      <c r="G152" s="101">
        <f>Budget!H147</f>
        <v>0</v>
      </c>
      <c r="H152" s="6"/>
      <c r="I152" s="308" t="str">
        <f>IF(Realisation!C153="","",Realisation!C153)</f>
        <v/>
      </c>
      <c r="J152" s="309" t="str">
        <f>IF(Realisation!D153="","",Realisation!D153)</f>
        <v/>
      </c>
      <c r="K152" s="309" t="str">
        <f>IF(Realisation!E153="","",Realisation!E153)</f>
        <v/>
      </c>
      <c r="L152" s="312"/>
      <c r="M152" s="101">
        <f>Realisation!H153</f>
        <v>0</v>
      </c>
      <c r="N152" s="279"/>
      <c r="P152" s="376"/>
    </row>
    <row r="153" spans="1:16" x14ac:dyDescent="0.15">
      <c r="A153" s="6"/>
      <c r="B153" s="6"/>
      <c r="C153" s="308" t="str">
        <f>IF(Budget!C148="","",Budget!C148)</f>
        <v/>
      </c>
      <c r="D153" s="309" t="str">
        <f>IF(Budget!D148="","",Budget!D148)</f>
        <v/>
      </c>
      <c r="E153" s="309" t="str">
        <f>IF(Budget!E148="","",Budget!E148)</f>
        <v/>
      </c>
      <c r="F153" s="312"/>
      <c r="G153" s="101">
        <f>Budget!H148</f>
        <v>0</v>
      </c>
      <c r="H153" s="6"/>
      <c r="I153" s="308" t="str">
        <f>IF(Realisation!C154="","",Realisation!C154)</f>
        <v/>
      </c>
      <c r="J153" s="309" t="str">
        <f>IF(Realisation!D154="","",Realisation!D154)</f>
        <v/>
      </c>
      <c r="K153" s="309" t="str">
        <f>IF(Realisation!E154="","",Realisation!E154)</f>
        <v/>
      </c>
      <c r="L153" s="312"/>
      <c r="M153" s="101">
        <f>Realisation!H154</f>
        <v>0</v>
      </c>
      <c r="N153" s="279"/>
      <c r="P153" s="376"/>
    </row>
    <row r="154" spans="1:16" x14ac:dyDescent="0.15">
      <c r="A154" s="6"/>
      <c r="B154" s="6"/>
      <c r="C154" s="308" t="str">
        <f>IF(Budget!C149="","",Budget!C149)</f>
        <v/>
      </c>
      <c r="D154" s="309" t="str">
        <f>IF(Budget!D149="","",Budget!D149)</f>
        <v/>
      </c>
      <c r="E154" s="309" t="str">
        <f>IF(Budget!E149="","",Budget!E149)</f>
        <v/>
      </c>
      <c r="F154" s="312"/>
      <c r="G154" s="101">
        <f>Budget!H149</f>
        <v>0</v>
      </c>
      <c r="H154" s="6"/>
      <c r="I154" s="308" t="str">
        <f>IF(Realisation!C155="","",Realisation!C155)</f>
        <v/>
      </c>
      <c r="J154" s="309" t="str">
        <f>IF(Realisation!D155="","",Realisation!D155)</f>
        <v/>
      </c>
      <c r="K154" s="309" t="str">
        <f>IF(Realisation!E155="","",Realisation!E155)</f>
        <v/>
      </c>
      <c r="L154" s="312"/>
      <c r="M154" s="101">
        <f>Realisation!H155</f>
        <v>0</v>
      </c>
      <c r="N154" s="279"/>
      <c r="P154" s="376"/>
    </row>
    <row r="155" spans="1:16" x14ac:dyDescent="0.15">
      <c r="A155" s="6"/>
      <c r="B155" s="6"/>
      <c r="C155" s="308" t="str">
        <f>IF(Budget!C150="","",Budget!C150)</f>
        <v/>
      </c>
      <c r="D155" s="309" t="str">
        <f>IF(Budget!D150="","",Budget!D150)</f>
        <v/>
      </c>
      <c r="E155" s="309" t="str">
        <f>IF(Budget!E150="","",Budget!E150)</f>
        <v/>
      </c>
      <c r="F155" s="312"/>
      <c r="G155" s="101">
        <f>Budget!H150</f>
        <v>0</v>
      </c>
      <c r="H155" s="6"/>
      <c r="I155" s="308" t="str">
        <f>IF(Realisation!C156="","",Realisation!C156)</f>
        <v/>
      </c>
      <c r="J155" s="309" t="str">
        <f>IF(Realisation!D156="","",Realisation!D156)</f>
        <v/>
      </c>
      <c r="K155" s="309" t="str">
        <f>IF(Realisation!E156="","",Realisation!E156)</f>
        <v/>
      </c>
      <c r="L155" s="312"/>
      <c r="M155" s="101">
        <f>Realisation!H156</f>
        <v>0</v>
      </c>
      <c r="N155" s="279"/>
      <c r="P155" s="376"/>
    </row>
    <row r="156" spans="1:16" x14ac:dyDescent="0.15">
      <c r="A156" s="6"/>
      <c r="B156" s="6"/>
      <c r="C156" s="308" t="str">
        <f>IF(Budget!C151="","",Budget!C151)</f>
        <v/>
      </c>
      <c r="D156" s="309" t="str">
        <f>IF(Budget!D151="","",Budget!D151)</f>
        <v/>
      </c>
      <c r="E156" s="309" t="str">
        <f>IF(Budget!E151="","",Budget!E151)</f>
        <v/>
      </c>
      <c r="F156" s="312"/>
      <c r="G156" s="101">
        <f>Budget!H151</f>
        <v>0</v>
      </c>
      <c r="H156" s="6"/>
      <c r="I156" s="308" t="str">
        <f>IF(Realisation!C157="","",Realisation!C157)</f>
        <v/>
      </c>
      <c r="J156" s="309" t="str">
        <f>IF(Realisation!D157="","",Realisation!D157)</f>
        <v/>
      </c>
      <c r="K156" s="309" t="str">
        <f>IF(Realisation!E157="","",Realisation!E157)</f>
        <v/>
      </c>
      <c r="L156" s="312"/>
      <c r="M156" s="101">
        <f>Realisation!H157</f>
        <v>0</v>
      </c>
      <c r="N156" s="279"/>
      <c r="P156" s="376"/>
    </row>
    <row r="157" spans="1:16" x14ac:dyDescent="0.15">
      <c r="A157" s="6"/>
      <c r="B157" s="89"/>
      <c r="C157" s="6"/>
      <c r="D157" s="6"/>
      <c r="E157" s="7"/>
      <c r="F157" s="6"/>
      <c r="G157" s="8"/>
      <c r="H157" s="6"/>
      <c r="I157" s="6"/>
      <c r="J157" s="6"/>
      <c r="K157" s="7"/>
      <c r="L157" s="6"/>
      <c r="M157" s="8"/>
      <c r="P157" s="376"/>
    </row>
    <row r="158" spans="1:16" x14ac:dyDescent="0.15">
      <c r="A158" s="6"/>
      <c r="B158" s="107" t="s">
        <v>78</v>
      </c>
      <c r="C158" s="6"/>
      <c r="D158" s="6"/>
      <c r="E158" s="7"/>
      <c r="F158" s="6"/>
      <c r="G158" s="101">
        <f>SUM(G147:G157)</f>
        <v>0</v>
      </c>
      <c r="H158" s="6"/>
      <c r="I158" s="6"/>
      <c r="J158" s="6"/>
      <c r="K158" s="7"/>
      <c r="L158" s="6"/>
      <c r="M158" s="101">
        <f>SUM(M147:M157)</f>
        <v>0</v>
      </c>
      <c r="N158" s="283" t="str">
        <f>IF(G158=0,"-",M158/G158)</f>
        <v>-</v>
      </c>
      <c r="P158" s="377"/>
    </row>
    <row r="159" spans="1:16" x14ac:dyDescent="0.15">
      <c r="A159" s="6"/>
      <c r="B159" s="107"/>
      <c r="C159" s="6"/>
      <c r="D159" s="6"/>
      <c r="E159" s="7"/>
      <c r="F159" s="6"/>
      <c r="G159" s="8"/>
      <c r="H159" s="6"/>
      <c r="I159" s="6"/>
      <c r="J159" s="6"/>
      <c r="K159" s="7"/>
      <c r="L159" s="6"/>
      <c r="M159" s="6"/>
      <c r="N159" s="284" t="str">
        <f>IF(N158="-", "",IF(N158&gt;125%,"Please fill in the explanation cell in column P",""))</f>
        <v/>
      </c>
    </row>
    <row r="160" spans="1:16" x14ac:dyDescent="0.15">
      <c r="A160" s="6" t="s">
        <v>99</v>
      </c>
      <c r="B160" s="6" t="s">
        <v>100</v>
      </c>
      <c r="C160" s="91" t="s">
        <v>85</v>
      </c>
      <c r="D160" s="91"/>
      <c r="E160" s="92"/>
      <c r="F160" s="91"/>
      <c r="G160" s="94" t="s">
        <v>78</v>
      </c>
      <c r="H160" s="6"/>
      <c r="I160" s="91" t="s">
        <v>85</v>
      </c>
      <c r="J160" s="91"/>
      <c r="K160" s="92"/>
      <c r="L160" s="6"/>
      <c r="M160" s="94" t="s">
        <v>78</v>
      </c>
      <c r="N160" s="280" t="s">
        <v>79</v>
      </c>
      <c r="P160" s="13" t="s">
        <v>80</v>
      </c>
    </row>
    <row r="161" spans="1:16" x14ac:dyDescent="0.15">
      <c r="A161" s="6"/>
      <c r="B161" s="102"/>
      <c r="C161" s="308" t="str">
        <f>IF(Budget!C156="","",Budget!C156)</f>
        <v/>
      </c>
      <c r="D161" s="309" t="str">
        <f>IF(Budget!D156="","",Budget!D156)</f>
        <v/>
      </c>
      <c r="E161" s="309" t="str">
        <f>IF(Budget!E156="","",Budget!E156)</f>
        <v/>
      </c>
      <c r="F161" s="166"/>
      <c r="G161" s="101">
        <f>Budget!H156</f>
        <v>0</v>
      </c>
      <c r="H161" s="6"/>
      <c r="I161" s="308" t="str">
        <f>IF(Realisation!C162="","",Realisation!C162)</f>
        <v/>
      </c>
      <c r="J161" s="309" t="str">
        <f>IF(Realisation!D162="","",Realisation!D162)</f>
        <v/>
      </c>
      <c r="K161" s="309" t="str">
        <f>IF(Realisation!E162="","",Realisation!E162)</f>
        <v/>
      </c>
      <c r="L161" s="166"/>
      <c r="M161" s="101">
        <f>Realisation!H162</f>
        <v>0</v>
      </c>
      <c r="P161" s="373"/>
    </row>
    <row r="162" spans="1:16" x14ac:dyDescent="0.15">
      <c r="A162" s="6"/>
      <c r="B162" s="102"/>
      <c r="C162" s="308" t="str">
        <f>IF(Budget!C157="","",Budget!C157)</f>
        <v/>
      </c>
      <c r="D162" s="309" t="str">
        <f>IF(Budget!D157="","",Budget!D157)</f>
        <v/>
      </c>
      <c r="E162" s="309" t="str">
        <f>IF(Budget!E157="","",Budget!E157)</f>
        <v/>
      </c>
      <c r="F162" s="166"/>
      <c r="G162" s="101">
        <f>Budget!H157</f>
        <v>0</v>
      </c>
      <c r="H162" s="6"/>
      <c r="I162" s="308" t="str">
        <f>IF(Realisation!C163="","",Realisation!C163)</f>
        <v/>
      </c>
      <c r="J162" s="309" t="str">
        <f>IF(Realisation!D163="","",Realisation!D163)</f>
        <v/>
      </c>
      <c r="K162" s="309" t="str">
        <f>IF(Realisation!E163="","",Realisation!E163)</f>
        <v/>
      </c>
      <c r="L162" s="166"/>
      <c r="M162" s="101">
        <f>Realisation!H163</f>
        <v>0</v>
      </c>
      <c r="P162" s="376"/>
    </row>
    <row r="163" spans="1:16" x14ac:dyDescent="0.15">
      <c r="A163" s="6"/>
      <c r="B163" s="102"/>
      <c r="C163" s="308" t="str">
        <f>IF(Budget!C158="","",Budget!C158)</f>
        <v/>
      </c>
      <c r="D163" s="309" t="str">
        <f>IF(Budget!D158="","",Budget!D158)</f>
        <v/>
      </c>
      <c r="E163" s="309" t="str">
        <f>IF(Budget!E158="","",Budget!E158)</f>
        <v/>
      </c>
      <c r="F163" s="166"/>
      <c r="G163" s="101">
        <f>Budget!H158</f>
        <v>0</v>
      </c>
      <c r="H163" s="6"/>
      <c r="I163" s="308" t="str">
        <f>IF(Realisation!C164="","",Realisation!C164)</f>
        <v/>
      </c>
      <c r="J163" s="309" t="str">
        <f>IF(Realisation!D164="","",Realisation!D164)</f>
        <v/>
      </c>
      <c r="K163" s="309" t="str">
        <f>IF(Realisation!E164="","",Realisation!E164)</f>
        <v/>
      </c>
      <c r="L163" s="166"/>
      <c r="M163" s="101">
        <f>Realisation!H164</f>
        <v>0</v>
      </c>
      <c r="P163" s="376"/>
    </row>
    <row r="164" spans="1:16" x14ac:dyDescent="0.15">
      <c r="A164" s="6"/>
      <c r="B164" s="102"/>
      <c r="C164" s="308" t="str">
        <f>IF(Budget!C159="","",Budget!C159)</f>
        <v/>
      </c>
      <c r="D164" s="309" t="str">
        <f>IF(Budget!D159="","",Budget!D159)</f>
        <v/>
      </c>
      <c r="E164" s="309" t="str">
        <f>IF(Budget!E159="","",Budget!E159)</f>
        <v/>
      </c>
      <c r="F164" s="166"/>
      <c r="G164" s="101">
        <f>Budget!H159</f>
        <v>0</v>
      </c>
      <c r="H164" s="6"/>
      <c r="I164" s="308" t="str">
        <f>IF(Realisation!C165="","",Realisation!C165)</f>
        <v/>
      </c>
      <c r="J164" s="309" t="str">
        <f>IF(Realisation!D165="","",Realisation!D165)</f>
        <v/>
      </c>
      <c r="K164" s="309" t="str">
        <f>IF(Realisation!E165="","",Realisation!E165)</f>
        <v/>
      </c>
      <c r="L164" s="166"/>
      <c r="M164" s="101">
        <f>Realisation!H165</f>
        <v>0</v>
      </c>
      <c r="P164" s="376"/>
    </row>
    <row r="165" spans="1:16" x14ac:dyDescent="0.15">
      <c r="A165" s="6"/>
      <c r="B165" s="102"/>
      <c r="C165" s="308" t="str">
        <f>IF(Budget!C160="","",Budget!C160)</f>
        <v/>
      </c>
      <c r="D165" s="309" t="str">
        <f>IF(Budget!D160="","",Budget!D160)</f>
        <v/>
      </c>
      <c r="E165" s="309" t="str">
        <f>IF(Budget!E160="","",Budget!E160)</f>
        <v/>
      </c>
      <c r="F165" s="166"/>
      <c r="G165" s="101">
        <f>Budget!H160</f>
        <v>0</v>
      </c>
      <c r="H165" s="6"/>
      <c r="I165" s="308" t="str">
        <f>IF(Realisation!C166="","",Realisation!C166)</f>
        <v/>
      </c>
      <c r="J165" s="309" t="str">
        <f>IF(Realisation!D166="","",Realisation!D166)</f>
        <v/>
      </c>
      <c r="K165" s="309" t="str">
        <f>IF(Realisation!E166="","",Realisation!E166)</f>
        <v/>
      </c>
      <c r="L165" s="166"/>
      <c r="M165" s="101">
        <f>Realisation!H166</f>
        <v>0</v>
      </c>
      <c r="P165" s="376"/>
    </row>
    <row r="166" spans="1:16" x14ac:dyDescent="0.15">
      <c r="A166" s="6"/>
      <c r="B166" s="102"/>
      <c r="C166" s="308" t="str">
        <f>IF(Budget!C161="","",Budget!C161)</f>
        <v/>
      </c>
      <c r="D166" s="309" t="str">
        <f>IF(Budget!D161="","",Budget!D161)</f>
        <v/>
      </c>
      <c r="E166" s="309" t="str">
        <f>IF(Budget!E161="","",Budget!E161)</f>
        <v/>
      </c>
      <c r="F166" s="166"/>
      <c r="G166" s="101">
        <f>Budget!H161</f>
        <v>0</v>
      </c>
      <c r="H166" s="6"/>
      <c r="I166" s="308" t="str">
        <f>IF(Realisation!C167="","",Realisation!C167)</f>
        <v/>
      </c>
      <c r="J166" s="309" t="str">
        <f>IF(Realisation!D167="","",Realisation!D167)</f>
        <v/>
      </c>
      <c r="K166" s="309" t="str">
        <f>IF(Realisation!E167="","",Realisation!E167)</f>
        <v/>
      </c>
      <c r="L166" s="166"/>
      <c r="M166" s="101">
        <f>Realisation!H167</f>
        <v>0</v>
      </c>
      <c r="P166" s="376"/>
    </row>
    <row r="167" spans="1:16" x14ac:dyDescent="0.15">
      <c r="A167" s="6"/>
      <c r="B167" s="102"/>
      <c r="C167" s="308" t="str">
        <f>IF(Budget!C162="","",Budget!C162)</f>
        <v/>
      </c>
      <c r="D167" s="309" t="str">
        <f>IF(Budget!D162="","",Budget!D162)</f>
        <v/>
      </c>
      <c r="E167" s="309" t="str">
        <f>IF(Budget!E162="","",Budget!E162)</f>
        <v/>
      </c>
      <c r="F167" s="166"/>
      <c r="G167" s="101">
        <f>Budget!H162</f>
        <v>0</v>
      </c>
      <c r="H167" s="6"/>
      <c r="I167" s="308" t="str">
        <f>IF(Realisation!C168="","",Realisation!C168)</f>
        <v/>
      </c>
      <c r="J167" s="309" t="str">
        <f>IF(Realisation!D168="","",Realisation!D168)</f>
        <v/>
      </c>
      <c r="K167" s="309" t="str">
        <f>IF(Realisation!E168="","",Realisation!E168)</f>
        <v/>
      </c>
      <c r="L167" s="166"/>
      <c r="M167" s="101">
        <f>Realisation!H168</f>
        <v>0</v>
      </c>
      <c r="P167" s="376"/>
    </row>
    <row r="168" spans="1:16" x14ac:dyDescent="0.15">
      <c r="A168" s="6"/>
      <c r="B168" s="102"/>
      <c r="C168" s="308" t="str">
        <f>IF(Budget!C163="","",Budget!C163)</f>
        <v/>
      </c>
      <c r="D168" s="309" t="str">
        <f>IF(Budget!D163="","",Budget!D163)</f>
        <v/>
      </c>
      <c r="E168" s="309" t="str">
        <f>IF(Budget!E163="","",Budget!E163)</f>
        <v/>
      </c>
      <c r="F168" s="166"/>
      <c r="G168" s="101">
        <f>Budget!H163</f>
        <v>0</v>
      </c>
      <c r="H168" s="6"/>
      <c r="I168" s="308" t="str">
        <f>IF(Realisation!C169="","",Realisation!C169)</f>
        <v/>
      </c>
      <c r="J168" s="309" t="str">
        <f>IF(Realisation!D169="","",Realisation!D169)</f>
        <v/>
      </c>
      <c r="K168" s="309" t="str">
        <f>IF(Realisation!E169="","",Realisation!E169)</f>
        <v/>
      </c>
      <c r="L168" s="166"/>
      <c r="M168" s="101">
        <f>Realisation!H169</f>
        <v>0</v>
      </c>
      <c r="P168" s="376"/>
    </row>
    <row r="169" spans="1:16" x14ac:dyDescent="0.15">
      <c r="A169" s="6"/>
      <c r="B169" s="102"/>
      <c r="C169" s="308" t="str">
        <f>IF(Budget!C164="","",Budget!C164)</f>
        <v/>
      </c>
      <c r="D169" s="309" t="str">
        <f>IF(Budget!D164="","",Budget!D164)</f>
        <v/>
      </c>
      <c r="E169" s="309" t="str">
        <f>IF(Budget!E164="","",Budget!E164)</f>
        <v/>
      </c>
      <c r="F169" s="166"/>
      <c r="G169" s="101">
        <f>Budget!H164</f>
        <v>0</v>
      </c>
      <c r="H169" s="6"/>
      <c r="I169" s="308" t="str">
        <f>IF(Realisation!C170="","",Realisation!C170)</f>
        <v/>
      </c>
      <c r="J169" s="309" t="str">
        <f>IF(Realisation!D170="","",Realisation!D170)</f>
        <v/>
      </c>
      <c r="K169" s="309" t="str">
        <f>IF(Realisation!E170="","",Realisation!E170)</f>
        <v/>
      </c>
      <c r="L169" s="166"/>
      <c r="M169" s="101">
        <f>Realisation!H170</f>
        <v>0</v>
      </c>
      <c r="P169" s="376"/>
    </row>
    <row r="170" spans="1:16" x14ac:dyDescent="0.15">
      <c r="A170" s="6"/>
      <c r="B170" s="102"/>
      <c r="C170" s="308" t="str">
        <f>IF(Budget!C165="","",Budget!C165)</f>
        <v/>
      </c>
      <c r="D170" s="309" t="str">
        <f>IF(Budget!D165="","",Budget!D165)</f>
        <v/>
      </c>
      <c r="E170" s="309" t="str">
        <f>IF(Budget!E165="","",Budget!E165)</f>
        <v/>
      </c>
      <c r="F170" s="166"/>
      <c r="G170" s="101">
        <f>Budget!H165</f>
        <v>0</v>
      </c>
      <c r="H170" s="6"/>
      <c r="I170" s="308" t="str">
        <f>IF(Realisation!C171="","",Realisation!C171)</f>
        <v/>
      </c>
      <c r="J170" s="309" t="str">
        <f>IF(Realisation!D171="","",Realisation!D171)</f>
        <v/>
      </c>
      <c r="K170" s="309" t="str">
        <f>IF(Realisation!E171="","",Realisation!E171)</f>
        <v/>
      </c>
      <c r="L170" s="166"/>
      <c r="M170" s="101">
        <f>Realisation!H171</f>
        <v>0</v>
      </c>
      <c r="P170" s="376"/>
    </row>
    <row r="171" spans="1:16" x14ac:dyDescent="0.15">
      <c r="A171" s="6"/>
      <c r="B171" s="102"/>
      <c r="C171" s="308" t="str">
        <f>IF(Budget!C166="","",Budget!C166)</f>
        <v/>
      </c>
      <c r="D171" s="309" t="str">
        <f>IF(Budget!D166="","",Budget!D166)</f>
        <v/>
      </c>
      <c r="E171" s="309" t="str">
        <f>IF(Budget!E166="","",Budget!E166)</f>
        <v/>
      </c>
      <c r="F171" s="166"/>
      <c r="G171" s="101">
        <f>Budget!H166</f>
        <v>0</v>
      </c>
      <c r="H171" s="6"/>
      <c r="I171" s="308" t="str">
        <f>IF(Realisation!C172="","",Realisation!C172)</f>
        <v/>
      </c>
      <c r="J171" s="309" t="str">
        <f>IF(Realisation!D172="","",Realisation!D172)</f>
        <v/>
      </c>
      <c r="K171" s="309" t="str">
        <f>IF(Realisation!E172="","",Realisation!E172)</f>
        <v/>
      </c>
      <c r="L171" s="166"/>
      <c r="M171" s="101">
        <f>Realisation!H172</f>
        <v>0</v>
      </c>
      <c r="P171" s="376"/>
    </row>
    <row r="172" spans="1:16" x14ac:dyDescent="0.15">
      <c r="A172" s="6"/>
      <c r="B172" s="102"/>
      <c r="C172" s="308" t="str">
        <f>IF(Budget!C167="","",Budget!C167)</f>
        <v/>
      </c>
      <c r="D172" s="309" t="str">
        <f>IF(Budget!D167="","",Budget!D167)</f>
        <v/>
      </c>
      <c r="E172" s="309" t="str">
        <f>IF(Budget!E167="","",Budget!E167)</f>
        <v/>
      </c>
      <c r="F172" s="166"/>
      <c r="G172" s="101">
        <f>Budget!H167</f>
        <v>0</v>
      </c>
      <c r="H172" s="6"/>
      <c r="I172" s="308" t="str">
        <f>IF(Realisation!C173="","",Realisation!C173)</f>
        <v/>
      </c>
      <c r="J172" s="309" t="str">
        <f>IF(Realisation!D173="","",Realisation!D173)</f>
        <v/>
      </c>
      <c r="K172" s="309" t="str">
        <f>IF(Realisation!E173="","",Realisation!E173)</f>
        <v/>
      </c>
      <c r="L172" s="166"/>
      <c r="M172" s="101">
        <f>Realisation!H173</f>
        <v>0</v>
      </c>
      <c r="P172" s="376"/>
    </row>
    <row r="173" spans="1:16" x14ac:dyDescent="0.15">
      <c r="A173" s="6"/>
      <c r="B173" s="102"/>
      <c r="C173" s="308" t="str">
        <f>IF(Budget!C168="","",Budget!C168)</f>
        <v/>
      </c>
      <c r="D173" s="309" t="str">
        <f>IF(Budget!D168="","",Budget!D168)</f>
        <v/>
      </c>
      <c r="E173" s="309" t="str">
        <f>IF(Budget!E168="","",Budget!E168)</f>
        <v/>
      </c>
      <c r="F173" s="166"/>
      <c r="G173" s="101">
        <f>Budget!H168</f>
        <v>0</v>
      </c>
      <c r="H173" s="6"/>
      <c r="I173" s="308" t="str">
        <f>IF(Realisation!C174="","",Realisation!C174)</f>
        <v/>
      </c>
      <c r="J173" s="309" t="str">
        <f>IF(Realisation!D174="","",Realisation!D174)</f>
        <v/>
      </c>
      <c r="K173" s="309" t="str">
        <f>IF(Realisation!E174="","",Realisation!E174)</f>
        <v/>
      </c>
      <c r="L173" s="166"/>
      <c r="M173" s="101">
        <f>Realisation!H174</f>
        <v>0</v>
      </c>
      <c r="P173" s="376"/>
    </row>
    <row r="174" spans="1:16" x14ac:dyDescent="0.15">
      <c r="A174" s="6"/>
      <c r="B174" s="102"/>
      <c r="C174" s="308" t="str">
        <f>IF(Budget!C169="","",Budget!C169)</f>
        <v/>
      </c>
      <c r="D174" s="309" t="str">
        <f>IF(Budget!D169="","",Budget!D169)</f>
        <v/>
      </c>
      <c r="E174" s="309" t="str">
        <f>IF(Budget!E169="","",Budget!E169)</f>
        <v/>
      </c>
      <c r="F174" s="166"/>
      <c r="G174" s="101">
        <f>Budget!H169</f>
        <v>0</v>
      </c>
      <c r="H174" s="6"/>
      <c r="I174" s="308" t="str">
        <f>IF(Realisation!C175="","",Realisation!C175)</f>
        <v/>
      </c>
      <c r="J174" s="309" t="str">
        <f>IF(Realisation!D175="","",Realisation!D175)</f>
        <v/>
      </c>
      <c r="K174" s="309" t="str">
        <f>IF(Realisation!E175="","",Realisation!E175)</f>
        <v/>
      </c>
      <c r="L174" s="166"/>
      <c r="M174" s="101">
        <f>Realisation!H175</f>
        <v>0</v>
      </c>
      <c r="P174" s="376"/>
    </row>
    <row r="175" spans="1:16" x14ac:dyDescent="0.15">
      <c r="A175" s="6"/>
      <c r="B175" s="102"/>
      <c r="C175" s="308" t="str">
        <f>IF(Budget!C170="","",Budget!C170)</f>
        <v/>
      </c>
      <c r="D175" s="309" t="str">
        <f>IF(Budget!D170="","",Budget!D170)</f>
        <v/>
      </c>
      <c r="E175" s="309" t="str">
        <f>IF(Budget!E170="","",Budget!E170)</f>
        <v/>
      </c>
      <c r="F175" s="166"/>
      <c r="G175" s="101">
        <f>Budget!H170</f>
        <v>0</v>
      </c>
      <c r="H175" s="6"/>
      <c r="I175" s="308" t="str">
        <f>IF(Realisation!C176="","",Realisation!C176)</f>
        <v/>
      </c>
      <c r="J175" s="309" t="str">
        <f>IF(Realisation!D176="","",Realisation!D176)</f>
        <v/>
      </c>
      <c r="K175" s="309" t="str">
        <f>IF(Realisation!E176="","",Realisation!E176)</f>
        <v/>
      </c>
      <c r="L175" s="166"/>
      <c r="M175" s="101">
        <f>Realisation!H176</f>
        <v>0</v>
      </c>
      <c r="P175" s="376"/>
    </row>
    <row r="176" spans="1:16" x14ac:dyDescent="0.15">
      <c r="A176" s="6"/>
      <c r="B176" s="6"/>
      <c r="C176" s="6"/>
      <c r="D176" s="6"/>
      <c r="E176" s="7"/>
      <c r="F176" s="118"/>
      <c r="G176" s="8"/>
      <c r="H176" s="6"/>
      <c r="I176" s="6"/>
      <c r="J176" s="6"/>
      <c r="K176" s="7"/>
      <c r="L176" s="6"/>
      <c r="M176" s="8"/>
      <c r="P176" s="376"/>
    </row>
    <row r="177" spans="1:16" x14ac:dyDescent="0.15">
      <c r="A177" s="6"/>
      <c r="B177" s="107" t="s">
        <v>78</v>
      </c>
      <c r="C177" s="6"/>
      <c r="D177" s="6"/>
      <c r="E177" s="7"/>
      <c r="F177" s="6"/>
      <c r="G177" s="101">
        <f>SUM(G161:G176)</f>
        <v>0</v>
      </c>
      <c r="H177" s="6"/>
      <c r="I177" s="6"/>
      <c r="J177" s="6"/>
      <c r="K177" s="7"/>
      <c r="L177" s="6"/>
      <c r="M177" s="101">
        <f>SUM(M161:M176)</f>
        <v>0</v>
      </c>
      <c r="N177" s="283" t="str">
        <f>IF(G177=0,"-",M177/G177)</f>
        <v>-</v>
      </c>
      <c r="P177" s="377"/>
    </row>
    <row r="178" spans="1:16" x14ac:dyDescent="0.15">
      <c r="A178" s="6"/>
      <c r="B178" s="89"/>
      <c r="C178" s="6"/>
      <c r="D178" s="6"/>
      <c r="E178" s="7"/>
      <c r="F178" s="6"/>
      <c r="G178" s="8"/>
      <c r="H178" s="6"/>
      <c r="I178" s="6"/>
      <c r="J178" s="6"/>
      <c r="K178" s="7"/>
      <c r="L178" s="6"/>
      <c r="M178" s="6"/>
      <c r="N178" s="284" t="str">
        <f>IF(N177="-", "",IF(N177&gt;125%,"Please fill in the explanation cell in column P",""))</f>
        <v/>
      </c>
    </row>
    <row r="179" spans="1:16" ht="12" thickBot="1" x14ac:dyDescent="0.2">
      <c r="A179" s="6"/>
      <c r="B179" s="6" t="s">
        <v>101</v>
      </c>
      <c r="C179" s="6"/>
      <c r="D179" s="6"/>
      <c r="E179" s="7"/>
      <c r="F179" s="6"/>
      <c r="G179" s="8"/>
      <c r="H179" s="6"/>
      <c r="I179" s="6"/>
      <c r="J179" s="6"/>
      <c r="K179" s="7"/>
      <c r="L179" s="6"/>
      <c r="M179" s="121">
        <f>ROUND(M177+M158+M143+M124+M104+M84+M69+M40,0)</f>
        <v>0</v>
      </c>
      <c r="P179" s="13" t="s">
        <v>102</v>
      </c>
    </row>
    <row r="180" spans="1:16" ht="12" thickTop="1" x14ac:dyDescent="0.15">
      <c r="A180" s="6"/>
      <c r="B180" s="6"/>
      <c r="C180" s="6"/>
      <c r="D180" s="6"/>
      <c r="E180" s="7"/>
      <c r="F180" s="6"/>
      <c r="G180" s="8"/>
      <c r="H180" s="6"/>
      <c r="I180" s="6"/>
      <c r="J180" s="6"/>
      <c r="K180" s="7"/>
      <c r="L180" s="6"/>
      <c r="M180" s="8"/>
      <c r="P180" s="378"/>
    </row>
    <row r="181" spans="1:16" ht="11.25" customHeight="1" x14ac:dyDescent="0.15">
      <c r="A181" s="6"/>
      <c r="B181" s="6" t="s">
        <v>103</v>
      </c>
      <c r="C181" s="6"/>
      <c r="D181" s="6"/>
      <c r="E181" s="7"/>
      <c r="F181" s="6"/>
      <c r="G181" s="8"/>
      <c r="H181" s="6"/>
      <c r="I181" s="6"/>
      <c r="J181" s="6"/>
      <c r="K181" s="7"/>
      <c r="L181" s="107" t="s">
        <v>104</v>
      </c>
      <c r="M181" s="101">
        <f>Realisation!H182</f>
        <v>0</v>
      </c>
      <c r="P181" s="379"/>
    </row>
    <row r="182" spans="1:16" ht="12" customHeight="1" thickBot="1" x14ac:dyDescent="0.2">
      <c r="A182" s="6"/>
      <c r="B182" s="6" t="s">
        <v>105</v>
      </c>
      <c r="C182" s="6"/>
      <c r="D182" s="6"/>
      <c r="E182" s="7"/>
      <c r="F182" s="6"/>
      <c r="G182" s="121">
        <f>ROUND(G177+G158+G143+G124+G104+G84+G69+G40,0)</f>
        <v>0</v>
      </c>
      <c r="H182" s="6"/>
      <c r="I182" s="6"/>
      <c r="J182" s="6"/>
      <c r="K182" s="7"/>
      <c r="L182" s="6"/>
      <c r="M182" s="121">
        <f>ROUND((M179-M181),0)</f>
        <v>0</v>
      </c>
      <c r="P182" s="379"/>
    </row>
    <row r="183" spans="1:16" ht="12" customHeight="1" thickTop="1" x14ac:dyDescent="0.15">
      <c r="A183" s="6"/>
      <c r="B183" s="6"/>
      <c r="C183" s="6"/>
      <c r="D183" s="6"/>
      <c r="E183" s="7"/>
      <c r="F183" s="6"/>
      <c r="G183" s="8"/>
      <c r="H183" s="6"/>
      <c r="I183" s="6"/>
      <c r="J183" s="6"/>
      <c r="K183" s="7"/>
      <c r="L183" s="6"/>
      <c r="M183" s="6"/>
      <c r="P183" s="380"/>
    </row>
    <row r="184" spans="1:16" x14ac:dyDescent="0.15">
      <c r="A184" s="6"/>
      <c r="B184" s="6"/>
      <c r="C184" s="6"/>
      <c r="D184" s="6"/>
      <c r="E184" s="7"/>
      <c r="F184" s="6"/>
      <c r="G184" s="8"/>
      <c r="H184" s="6"/>
      <c r="I184" s="6"/>
      <c r="J184" s="6"/>
      <c r="K184" s="7"/>
      <c r="L184" s="6"/>
      <c r="M184" s="6"/>
    </row>
    <row r="185" spans="1:16" x14ac:dyDescent="0.15">
      <c r="A185" s="6"/>
      <c r="B185" s="106" t="s">
        <v>106</v>
      </c>
      <c r="C185" s="106"/>
      <c r="D185" s="106"/>
      <c r="E185" s="106"/>
      <c r="F185" s="106">
        <f>Budget!G178</f>
        <v>0</v>
      </c>
      <c r="G185" s="106"/>
      <c r="H185" s="106"/>
      <c r="I185" s="106"/>
      <c r="J185" s="106"/>
      <c r="K185" s="106"/>
      <c r="L185" s="106">
        <f>Realisation!G187</f>
        <v>0</v>
      </c>
      <c r="M185" s="106"/>
      <c r="N185" s="285"/>
    </row>
    <row r="186" spans="1:16" s="13" customFormat="1" x14ac:dyDescent="0.15">
      <c r="A186" s="12"/>
      <c r="B186" s="6" t="s">
        <v>107</v>
      </c>
      <c r="C186" s="6"/>
      <c r="D186" s="6"/>
      <c r="E186" s="7"/>
      <c r="F186" s="9">
        <f>Budget!G179</f>
        <v>620000</v>
      </c>
      <c r="G186" s="9"/>
      <c r="H186" s="12"/>
      <c r="I186" s="6"/>
      <c r="J186" s="6"/>
      <c r="K186" s="7"/>
      <c r="L186" s="9">
        <f>Realisation!G188</f>
        <v>0</v>
      </c>
      <c r="M186" s="12"/>
    </row>
    <row r="187" spans="1:16" s="13" customFormat="1" ht="12" x14ac:dyDescent="0.2">
      <c r="A187" s="269" t="s">
        <v>108</v>
      </c>
      <c r="B187" s="6"/>
      <c r="C187" s="6"/>
      <c r="D187" s="6"/>
      <c r="E187" s="7"/>
      <c r="F187" s="7"/>
      <c r="G187" s="9"/>
      <c r="H187" s="12"/>
      <c r="I187" s="6"/>
      <c r="J187" s="6"/>
      <c r="K187" s="7"/>
      <c r="L187" s="12"/>
      <c r="M187" s="12"/>
    </row>
    <row r="188" spans="1:16" s="13" customFormat="1" ht="24.75" hidden="1" customHeight="1" x14ac:dyDescent="0.2">
      <c r="B188" s="287" t="s">
        <v>109</v>
      </c>
      <c r="C188" s="288"/>
      <c r="D188" s="288"/>
      <c r="E188" s="288"/>
      <c r="F188" s="288"/>
      <c r="G188" s="289">
        <f>Budget!_GoBack</f>
        <v>0</v>
      </c>
      <c r="H188" s="288"/>
      <c r="I188" s="288"/>
      <c r="J188" s="288"/>
      <c r="K188" s="288"/>
      <c r="L188" s="288"/>
      <c r="M188" s="289">
        <f>Realisation!_GoBack</f>
        <v>0</v>
      </c>
      <c r="N188" s="288"/>
    </row>
    <row r="189" spans="1:16" hidden="1" x14ac:dyDescent="0.15">
      <c r="C189" s="290"/>
      <c r="D189" s="277"/>
      <c r="I189" s="290"/>
      <c r="J189" s="277"/>
    </row>
    <row r="190" spans="1:16" hidden="1" x14ac:dyDescent="0.15"/>
    <row r="191" spans="1:16" ht="12.75" hidden="1" x14ac:dyDescent="0.2">
      <c r="B191" s="291"/>
      <c r="C191" s="292"/>
      <c r="D191" s="292"/>
      <c r="E191" s="292"/>
      <c r="F191" s="292"/>
      <c r="G191" s="292"/>
      <c r="H191" s="292"/>
      <c r="I191" s="292"/>
      <c r="J191" s="292"/>
      <c r="K191" s="292"/>
      <c r="L191" s="292"/>
      <c r="M191" s="292"/>
      <c r="N191" s="292"/>
    </row>
    <row r="192" spans="1:16" ht="12.75" hidden="1" x14ac:dyDescent="0.2">
      <c r="B192" s="291"/>
      <c r="C192" s="292"/>
      <c r="D192" s="292"/>
      <c r="E192" s="292"/>
      <c r="F192" s="292"/>
      <c r="G192" s="292"/>
      <c r="H192" s="292"/>
      <c r="I192" s="292"/>
      <c r="J192" s="292"/>
      <c r="K192" s="292"/>
      <c r="L192" s="292"/>
      <c r="M192" s="292"/>
      <c r="N192" s="292"/>
    </row>
    <row r="193" spans="1:16" hidden="1" x14ac:dyDescent="0.15">
      <c r="C193" s="13" t="s">
        <v>110</v>
      </c>
      <c r="I193" s="13" t="s">
        <v>111</v>
      </c>
    </row>
    <row r="194" spans="1:16" hidden="1" x14ac:dyDescent="0.15">
      <c r="B194" s="13"/>
      <c r="M194" s="13" t="s">
        <v>112</v>
      </c>
      <c r="N194" s="293"/>
      <c r="P194" s="13" t="s">
        <v>113</v>
      </c>
    </row>
    <row r="195" spans="1:16" hidden="1" x14ac:dyDescent="0.15">
      <c r="C195" s="13" t="s">
        <v>114</v>
      </c>
      <c r="D195" s="13" t="s">
        <v>115</v>
      </c>
      <c r="E195" s="13" t="s">
        <v>109</v>
      </c>
      <c r="I195" s="13" t="s">
        <v>114</v>
      </c>
      <c r="J195" s="13" t="s">
        <v>115</v>
      </c>
      <c r="K195" s="13" t="s">
        <v>109</v>
      </c>
      <c r="M195" s="13" t="s">
        <v>115</v>
      </c>
      <c r="N195" s="293" t="s">
        <v>116</v>
      </c>
      <c r="P195" s="13" t="s">
        <v>117</v>
      </c>
    </row>
    <row r="196" spans="1:16" hidden="1" x14ac:dyDescent="0.15">
      <c r="C196" s="294" t="str">
        <f>Budget!Y12</f>
        <v>NAME 1</v>
      </c>
      <c r="D196" s="282">
        <f>Budget!Y174</f>
        <v>0</v>
      </c>
      <c r="E196" s="282">
        <f>Budget!Y181</f>
        <v>0</v>
      </c>
      <c r="I196" s="294" t="str">
        <f>Realisation!Y12</f>
        <v>NAME 1</v>
      </c>
      <c r="J196" s="282">
        <f>Realisation!Y180</f>
        <v>0</v>
      </c>
      <c r="K196" s="282">
        <f>Realisation!Y190</f>
        <v>0</v>
      </c>
      <c r="M196" s="295" t="str">
        <f>IF(D196=0,"-",J196/D196)</f>
        <v>-</v>
      </c>
      <c r="N196" s="295" t="str">
        <f>IF(E196=0,"-",K196/E196)</f>
        <v>-</v>
      </c>
      <c r="P196" s="381"/>
    </row>
    <row r="197" spans="1:16" hidden="1" x14ac:dyDescent="0.15">
      <c r="C197" s="294" t="str">
        <f>Budget!Z12</f>
        <v>NAME 2</v>
      </c>
      <c r="D197" s="282">
        <f>Budget!Z174</f>
        <v>0</v>
      </c>
      <c r="E197" s="282">
        <f>Budget!Z181</f>
        <v>0</v>
      </c>
      <c r="I197" s="294" t="str">
        <f>Realisation!Z12</f>
        <v>NAME 2</v>
      </c>
      <c r="J197" s="282">
        <f>Realisation!Z180</f>
        <v>0</v>
      </c>
      <c r="K197" s="282">
        <f>Realisation!Z190</f>
        <v>0</v>
      </c>
      <c r="M197" s="295" t="str">
        <f t="shared" ref="M197:M207" si="0">IF(D197=0,"-",J197/D197)</f>
        <v>-</v>
      </c>
      <c r="N197" s="295" t="str">
        <f t="shared" ref="N197:N207" si="1">IF(E197=0,"-",K197/E197)</f>
        <v>-</v>
      </c>
      <c r="P197" s="379"/>
    </row>
    <row r="198" spans="1:16" hidden="1" x14ac:dyDescent="0.15">
      <c r="C198" s="294" t="str">
        <f>Budget!AA12</f>
        <v>NAME 3</v>
      </c>
      <c r="D198" s="282">
        <f>Budget!AA174</f>
        <v>0</v>
      </c>
      <c r="E198" s="282">
        <f>Budget!AA181</f>
        <v>0</v>
      </c>
      <c r="I198" s="294" t="str">
        <f>Realisation!AA12</f>
        <v>NAME 3</v>
      </c>
      <c r="J198" s="282">
        <f>Realisation!AA180</f>
        <v>0</v>
      </c>
      <c r="K198" s="282">
        <f>Realisation!AA190</f>
        <v>0</v>
      </c>
      <c r="M198" s="295" t="str">
        <f t="shared" si="0"/>
        <v>-</v>
      </c>
      <c r="N198" s="295" t="str">
        <f t="shared" si="1"/>
        <v>-</v>
      </c>
      <c r="P198" s="379"/>
    </row>
    <row r="199" spans="1:16" hidden="1" x14ac:dyDescent="0.15">
      <c r="C199" s="294" t="str">
        <f>Budget!AB12</f>
        <v>NAME 4</v>
      </c>
      <c r="D199" s="282">
        <f>Budget!AB174</f>
        <v>0</v>
      </c>
      <c r="E199" s="282">
        <f>Budget!AB181</f>
        <v>0</v>
      </c>
      <c r="I199" s="294" t="str">
        <f>Realisation!AB12</f>
        <v>NAME 4</v>
      </c>
      <c r="J199" s="282">
        <f>Realisation!AB180</f>
        <v>0</v>
      </c>
      <c r="K199" s="282">
        <f>Realisation!AB190</f>
        <v>0</v>
      </c>
      <c r="M199" s="295" t="str">
        <f t="shared" si="0"/>
        <v>-</v>
      </c>
      <c r="N199" s="295" t="str">
        <f t="shared" si="1"/>
        <v>-</v>
      </c>
      <c r="P199" s="379"/>
    </row>
    <row r="200" spans="1:16" hidden="1" x14ac:dyDescent="0.15">
      <c r="C200" s="294" t="str">
        <f>Budget!AC12</f>
        <v>NAME 5</v>
      </c>
      <c r="D200" s="282">
        <f>Budget!AC174</f>
        <v>0</v>
      </c>
      <c r="E200" s="282">
        <f>Budget!AC181</f>
        <v>0</v>
      </c>
      <c r="I200" s="294" t="str">
        <f>Realisation!AC12</f>
        <v>NAME 5</v>
      </c>
      <c r="J200" s="282">
        <f>Realisation!AC180</f>
        <v>0</v>
      </c>
      <c r="K200" s="282">
        <f>Realisation!AC190</f>
        <v>0</v>
      </c>
      <c r="M200" s="295" t="str">
        <f t="shared" si="0"/>
        <v>-</v>
      </c>
      <c r="N200" s="295" t="str">
        <f t="shared" si="1"/>
        <v>-</v>
      </c>
      <c r="P200" s="379"/>
    </row>
    <row r="201" spans="1:16" hidden="1" x14ac:dyDescent="0.15">
      <c r="C201" s="294" t="str">
        <f>Budget!AD12</f>
        <v>NAME 6</v>
      </c>
      <c r="D201" s="282">
        <f>Budget!AD174</f>
        <v>0</v>
      </c>
      <c r="E201" s="282">
        <f>Budget!AD181</f>
        <v>0</v>
      </c>
      <c r="I201" s="294" t="str">
        <f>Realisation!AD12</f>
        <v>NAME 6</v>
      </c>
      <c r="J201" s="282">
        <f>Realisation!AD180</f>
        <v>0</v>
      </c>
      <c r="K201" s="282">
        <f>Realisation!AD190</f>
        <v>0</v>
      </c>
      <c r="M201" s="295" t="str">
        <f t="shared" si="0"/>
        <v>-</v>
      </c>
      <c r="N201" s="295" t="str">
        <f t="shared" si="1"/>
        <v>-</v>
      </c>
      <c r="P201" s="379"/>
    </row>
    <row r="202" spans="1:16" hidden="1" x14ac:dyDescent="0.15">
      <c r="C202" s="294" t="str">
        <f>Budget!AE12</f>
        <v>NAME 7</v>
      </c>
      <c r="D202" s="282">
        <f>Budget!AE174</f>
        <v>0</v>
      </c>
      <c r="E202" s="282">
        <f>Budget!AE181</f>
        <v>0</v>
      </c>
      <c r="I202" s="294" t="str">
        <f>Realisation!AE12</f>
        <v>NAME 7</v>
      </c>
      <c r="J202" s="282">
        <f>Realisation!AE180</f>
        <v>0</v>
      </c>
      <c r="K202" s="282">
        <f>Realisation!AE190</f>
        <v>0</v>
      </c>
      <c r="M202" s="295" t="str">
        <f t="shared" si="0"/>
        <v>-</v>
      </c>
      <c r="N202" s="295" t="str">
        <f t="shared" si="1"/>
        <v>-</v>
      </c>
      <c r="P202" s="379"/>
    </row>
    <row r="203" spans="1:16" hidden="1" x14ac:dyDescent="0.15">
      <c r="C203" s="294" t="str">
        <f>Budget!AF12</f>
        <v>NAME 8</v>
      </c>
      <c r="D203" s="282">
        <f>Budget!AF174</f>
        <v>0</v>
      </c>
      <c r="E203" s="282">
        <f>Budget!AF181</f>
        <v>0</v>
      </c>
      <c r="I203" s="294" t="str">
        <f>Realisation!AF12</f>
        <v>NAME 8</v>
      </c>
      <c r="J203" s="282">
        <f>Realisation!AF180</f>
        <v>0</v>
      </c>
      <c r="K203" s="282">
        <f>Realisation!AF190</f>
        <v>0</v>
      </c>
      <c r="M203" s="295" t="str">
        <f t="shared" si="0"/>
        <v>-</v>
      </c>
      <c r="N203" s="295" t="str">
        <f t="shared" si="1"/>
        <v>-</v>
      </c>
      <c r="P203" s="379"/>
    </row>
    <row r="204" spans="1:16" hidden="1" x14ac:dyDescent="0.15">
      <c r="C204" s="294" t="str">
        <f>Budget!AG12</f>
        <v>NAME 9</v>
      </c>
      <c r="D204" s="282">
        <f>Budget!AG174</f>
        <v>0</v>
      </c>
      <c r="E204" s="282">
        <f>Budget!AG181</f>
        <v>0</v>
      </c>
      <c r="I204" s="294" t="str">
        <f>Realisation!AG12</f>
        <v>NAME 9</v>
      </c>
      <c r="J204" s="282">
        <f>Realisation!AG180</f>
        <v>0</v>
      </c>
      <c r="K204" s="282">
        <f>Realisation!AG190</f>
        <v>0</v>
      </c>
      <c r="M204" s="295" t="str">
        <f t="shared" si="0"/>
        <v>-</v>
      </c>
      <c r="N204" s="295" t="str">
        <f t="shared" si="1"/>
        <v>-</v>
      </c>
      <c r="P204" s="379"/>
    </row>
    <row r="205" spans="1:16" hidden="1" x14ac:dyDescent="0.15">
      <c r="C205" s="294" t="str">
        <f>Budget!AH12</f>
        <v>NAME 10</v>
      </c>
      <c r="D205" s="282">
        <f>Budget!AH174</f>
        <v>0</v>
      </c>
      <c r="E205" s="282">
        <f>Budget!AH181</f>
        <v>0</v>
      </c>
      <c r="I205" s="294" t="str">
        <f>Realisation!AH12</f>
        <v>NAME 10</v>
      </c>
      <c r="J205" s="282">
        <f>Realisation!AH180</f>
        <v>0</v>
      </c>
      <c r="K205" s="282">
        <f>Realisation!AH190</f>
        <v>0</v>
      </c>
      <c r="M205" s="295" t="str">
        <f t="shared" si="0"/>
        <v>-</v>
      </c>
      <c r="N205" s="295" t="str">
        <f t="shared" si="1"/>
        <v>-</v>
      </c>
      <c r="P205" s="379"/>
    </row>
    <row r="206" spans="1:16" hidden="1" x14ac:dyDescent="0.15">
      <c r="C206" s="281"/>
      <c r="D206" s="282"/>
      <c r="E206" s="282"/>
      <c r="I206" s="294"/>
      <c r="J206" s="282"/>
      <c r="K206" s="282"/>
      <c r="M206" s="295" t="str">
        <f t="shared" si="0"/>
        <v>-</v>
      </c>
      <c r="N206" s="295"/>
      <c r="P206" s="379"/>
    </row>
    <row r="207" spans="1:16" hidden="1" x14ac:dyDescent="0.15">
      <c r="C207" s="296" t="s">
        <v>78</v>
      </c>
      <c r="D207" s="297">
        <f>SUM(D196:D206)</f>
        <v>0</v>
      </c>
      <c r="E207" s="297">
        <f>SUM(E196:E206)</f>
        <v>0</v>
      </c>
      <c r="I207" s="296" t="s">
        <v>78</v>
      </c>
      <c r="J207" s="297">
        <f>SUM(J196:J206)</f>
        <v>0</v>
      </c>
      <c r="K207" s="297">
        <f>SUM(K196:K206)</f>
        <v>0</v>
      </c>
      <c r="M207" s="295" t="str">
        <f t="shared" si="0"/>
        <v>-</v>
      </c>
      <c r="N207" s="298" t="str">
        <f t="shared" si="1"/>
        <v>-</v>
      </c>
      <c r="P207" s="380"/>
    </row>
    <row r="208" spans="1:16" ht="12" x14ac:dyDescent="0.2">
      <c r="A208" s="286" t="s">
        <v>118</v>
      </c>
    </row>
    <row r="214" spans="3:3" x14ac:dyDescent="0.15">
      <c r="C214" s="299"/>
    </row>
  </sheetData>
  <sheetProtection algorithmName="SHA-512" hashValue="srOktwFfc7wrcIoqUs+zWGu534ngJN6sL1kiip1TYcYyBK4e7/ns4FG0ALqG//mFLLCW/j0ltVOGKureOwMsVA==" saltValue="chIMpUw4AqlGHHFUab3HBg==" spinCount="100000" sheet="1" objects="1" scenarios="1"/>
  <mergeCells count="10">
    <mergeCell ref="P180:P183"/>
    <mergeCell ref="P196:P207"/>
    <mergeCell ref="P127:P143"/>
    <mergeCell ref="P147:P158"/>
    <mergeCell ref="P161:P177"/>
    <mergeCell ref="P14:P40"/>
    <mergeCell ref="P43:P69"/>
    <mergeCell ref="P72:P84"/>
    <mergeCell ref="P88:P104"/>
    <mergeCell ref="P108:P124"/>
  </mergeCells>
  <conditionalFormatting sqref="P14:P40">
    <cfRule type="expression" dxfId="32" priority="15">
      <formula>N40="-"</formula>
    </cfRule>
    <cfRule type="expression" dxfId="31" priority="16">
      <formula>N40&gt;125%</formula>
    </cfRule>
  </conditionalFormatting>
  <conditionalFormatting sqref="P43:P69">
    <cfRule type="expression" dxfId="30" priority="13">
      <formula>N69="-"</formula>
    </cfRule>
    <cfRule type="expression" dxfId="29" priority="14">
      <formula>N69&gt;125%</formula>
    </cfRule>
  </conditionalFormatting>
  <conditionalFormatting sqref="P72:P84">
    <cfRule type="expression" dxfId="28" priority="11">
      <formula>N84="-"</formula>
    </cfRule>
    <cfRule type="expression" dxfId="27" priority="12">
      <formula>N84&gt;125%</formula>
    </cfRule>
  </conditionalFormatting>
  <conditionalFormatting sqref="P88:P104">
    <cfRule type="expression" dxfId="26" priority="9">
      <formula>N104="-"</formula>
    </cfRule>
    <cfRule type="expression" dxfId="25" priority="10">
      <formula>N104&gt;125%</formula>
    </cfRule>
  </conditionalFormatting>
  <conditionalFormatting sqref="P108:P124">
    <cfRule type="expression" dxfId="24" priority="7">
      <formula>N124="-"</formula>
    </cfRule>
    <cfRule type="expression" dxfId="23" priority="8">
      <formula>N124&gt;125%</formula>
    </cfRule>
  </conditionalFormatting>
  <conditionalFormatting sqref="P127:P143">
    <cfRule type="expression" dxfId="22" priority="5">
      <formula>N143="-"</formula>
    </cfRule>
    <cfRule type="expression" dxfId="21" priority="6">
      <formula>N143&gt;125%</formula>
    </cfRule>
  </conditionalFormatting>
  <conditionalFormatting sqref="P147:P158">
    <cfRule type="expression" dxfId="20" priority="3">
      <formula>N158="-"</formula>
    </cfRule>
    <cfRule type="expression" dxfId="19" priority="4">
      <formula>N158&gt;125%</formula>
    </cfRule>
  </conditionalFormatting>
  <conditionalFormatting sqref="P161:P177">
    <cfRule type="expression" dxfId="18" priority="1">
      <formula>N177="-"</formula>
    </cfRule>
    <cfRule type="expression" dxfId="17" priority="2">
      <formula>N177&gt;125%</formula>
    </cfRule>
  </conditionalFormatting>
  <pageMargins left="0.35433070866141736" right="0.35433070866141736" top="0.78740157480314965" bottom="0.59055118110236227" header="0.31496062992125984" footer="0.31496062992125984"/>
  <pageSetup paperSize="8" scale="64" fitToHeight="3" orientation="landscape" r:id="rId1"/>
  <headerFooter alignWithMargins="0">
    <oddHeader>&amp;C&amp;A</oddHeader>
    <oddFooter xml:space="preserve">&amp;LVersion: May 2023&amp;RPage &amp;P of &amp;N </oddFooter>
  </headerFooter>
  <ignoredErrors>
    <ignoredError sqref="M161:M175 M147:M156 L108:L123 L88:L102 C6:G9 C72:E74 C75:F76 I72:M82 C88:C102 I88:I102 C108:C122 I108:I122 I127:K141 M127:M141 C127:E156 I147:K156 C161:E175 I161:K175 C14:D38 C43:D67 J14:J67 C4:G4" unlockedFormula="1"/>
    <ignoredError sqref="N67:N68 N11:N27 N38:N39 N42:N56 N71:N83 N86:N103 N106:N123 N126:N142"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Choose type of activity in list" prompt="Choose type of activity in list" xr:uid="{F5F2F824-8F1A-4DA7-AEDD-9452FFD073A1}">
          <x14:formula1>
            <xm:f>gegevensblad!$B$18:$B$23</xm:f>
          </x14:formula1>
          <xm:sqref>J108:J122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89F1-D349-449D-B811-476A6F42A79A}">
  <sheetPr codeName="Blad3">
    <pageSetUpPr fitToPage="1"/>
  </sheetPr>
  <dimension ref="A1:AJ217"/>
  <sheetViews>
    <sheetView showGridLines="0" zoomScale="80" zoomScaleNormal="80" workbookViewId="0">
      <pane xSplit="2" ySplit="10" topLeftCell="P26" activePane="bottomRight" state="frozen"/>
      <selection pane="topRight" activeCell="F27" sqref="F27"/>
      <selection pane="bottomLeft" activeCell="F27" sqref="F27"/>
      <selection pane="bottomRight" activeCell="AJ183" activeCellId="10" sqref="AJ41 AJ70 AJ85 AJ105 AJ125 AJ144 C147 AJ159 AJ178 AJ180 AJ183"/>
    </sheetView>
  </sheetViews>
  <sheetFormatPr defaultColWidth="9.140625" defaultRowHeight="11.25" x14ac:dyDescent="0.15"/>
  <cols>
    <col min="1" max="1" width="6.140625" style="6" customWidth="1"/>
    <col min="2" max="2" width="31.7109375" style="6" customWidth="1"/>
    <col min="3" max="3" width="30.7109375" style="6" customWidth="1"/>
    <col min="4" max="4" width="19.7109375" style="6" customWidth="1"/>
    <col min="5" max="6" width="11.7109375" style="7" customWidth="1"/>
    <col min="7" max="7" width="14" style="6" customWidth="1"/>
    <col min="8" max="8" width="11.7109375" style="8" customWidth="1"/>
    <col min="9" max="9" width="6.28515625" style="6" customWidth="1"/>
    <col min="10" max="11" width="11.7109375" style="6" customWidth="1"/>
    <col min="12" max="12" width="1.7109375" style="6" customWidth="1"/>
    <col min="13" max="14" width="11.7109375" style="6" customWidth="1"/>
    <col min="15" max="15" width="1.7109375" style="6" customWidth="1"/>
    <col min="16" max="17" width="11.7109375" style="6" customWidth="1"/>
    <col min="18" max="18" width="1.7109375" style="6" customWidth="1"/>
    <col min="19" max="20" width="11.7109375" style="6" customWidth="1"/>
    <col min="21" max="21" width="1.7109375" style="6" customWidth="1"/>
    <col min="22" max="23" width="11.7109375" style="6" customWidth="1"/>
    <col min="24" max="24" width="2.7109375" style="6" customWidth="1"/>
    <col min="25" max="34" width="20.7109375" style="9" hidden="1" customWidth="1"/>
    <col min="35" max="35" width="10.28515625" style="9" hidden="1" customWidth="1"/>
    <col min="36" max="16384" width="9.140625" style="6"/>
  </cols>
  <sheetData>
    <row r="1" spans="1:36" x14ac:dyDescent="0.15">
      <c r="B1" s="12" t="s">
        <v>119</v>
      </c>
      <c r="X1" s="6" t="s">
        <v>120</v>
      </c>
      <c r="AJ1" s="6" t="s">
        <v>121</v>
      </c>
    </row>
    <row r="2" spans="1:36" x14ac:dyDescent="0.15">
      <c r="B2" s="12" t="s">
        <v>64</v>
      </c>
    </row>
    <row r="4" spans="1:36" ht="12" customHeight="1" x14ac:dyDescent="0.2">
      <c r="B4" s="81" t="s">
        <v>65</v>
      </c>
      <c r="C4" s="178" t="str">
        <f>IF(Budget!C4="","", Budget!C4)</f>
        <v/>
      </c>
      <c r="D4" s="179"/>
      <c r="E4" s="179"/>
      <c r="F4" s="179"/>
      <c r="G4" s="179"/>
      <c r="H4" s="180"/>
    </row>
    <row r="5" spans="1:36" ht="12" customHeight="1" x14ac:dyDescent="0.2">
      <c r="B5" s="81" t="s">
        <v>66</v>
      </c>
      <c r="C5" s="178" t="str">
        <f>Budget!C5</f>
        <v>Will be filled in by RVO</v>
      </c>
      <c r="D5" s="179"/>
      <c r="E5" s="179"/>
      <c r="F5" s="179"/>
      <c r="G5" s="179"/>
      <c r="H5" s="180"/>
    </row>
    <row r="6" spans="1:36" ht="12" customHeight="1" x14ac:dyDescent="0.2">
      <c r="B6" s="81" t="s">
        <v>67</v>
      </c>
      <c r="C6" s="178" t="str">
        <f>IF(Budget!C6="","", Budget!C6)</f>
        <v/>
      </c>
      <c r="D6" s="181"/>
      <c r="E6" s="181"/>
      <c r="F6" s="181"/>
      <c r="G6" s="181"/>
      <c r="H6" s="182"/>
    </row>
    <row r="7" spans="1:36" ht="12" customHeight="1" x14ac:dyDescent="0.2">
      <c r="B7" s="81" t="s">
        <v>68</v>
      </c>
      <c r="C7" s="183" t="str">
        <f>IF(Budget!C7="","", Budget!C7)</f>
        <v/>
      </c>
      <c r="D7" s="184"/>
      <c r="E7" s="184"/>
      <c r="F7" s="184"/>
      <c r="G7" s="184"/>
      <c r="H7" s="185"/>
    </row>
    <row r="8" spans="1:36" ht="12" customHeight="1" x14ac:dyDescent="0.2">
      <c r="B8" s="81" t="s">
        <v>69</v>
      </c>
      <c r="C8" s="183" t="str">
        <f>IF(Budget!C8="","", Budget!C8)</f>
        <v/>
      </c>
      <c r="D8" s="184"/>
      <c r="E8" s="184"/>
      <c r="F8" s="184"/>
      <c r="G8" s="184"/>
      <c r="H8" s="185"/>
      <c r="Y8" s="82" t="s">
        <v>122</v>
      </c>
      <c r="Z8" s="82"/>
      <c r="AA8" s="82"/>
      <c r="AB8" s="82"/>
      <c r="AC8" s="82"/>
      <c r="AD8" s="82"/>
      <c r="AE8" s="82"/>
      <c r="AF8" s="82"/>
      <c r="AG8" s="82"/>
      <c r="AH8" s="82"/>
      <c r="AI8" s="6"/>
    </row>
    <row r="9" spans="1:36" ht="12" hidden="1" customHeight="1" x14ac:dyDescent="0.2">
      <c r="B9" s="83" t="s">
        <v>70</v>
      </c>
      <c r="C9" s="186" t="str">
        <f>IF(Budget!C9="","", Budget!C9)</f>
        <v>Other countries</v>
      </c>
      <c r="D9" s="181"/>
      <c r="E9" s="181"/>
      <c r="F9" s="181"/>
      <c r="G9" s="181"/>
      <c r="H9" s="182"/>
      <c r="Y9" s="84"/>
      <c r="Z9" s="84"/>
      <c r="AA9" s="84"/>
      <c r="AB9" s="84"/>
      <c r="AC9" s="84"/>
      <c r="AD9" s="84"/>
      <c r="AE9" s="84"/>
      <c r="AF9" s="84"/>
      <c r="AG9" s="84"/>
      <c r="AH9" s="84"/>
      <c r="AI9" s="6"/>
    </row>
    <row r="10" spans="1:36" ht="12" customHeight="1" thickBot="1" x14ac:dyDescent="0.25">
      <c r="B10" s="100" t="s">
        <v>123</v>
      </c>
      <c r="C10" s="249">
        <f>Budget!$C$10</f>
        <v>0.6</v>
      </c>
      <c r="D10" s="181"/>
      <c r="E10" s="181"/>
      <c r="F10" s="181"/>
      <c r="G10" s="181"/>
      <c r="H10" s="182"/>
      <c r="Y10" s="84"/>
      <c r="Z10" s="84"/>
      <c r="AA10" s="84"/>
      <c r="AB10" s="84"/>
      <c r="AC10" s="84"/>
      <c r="AD10" s="84"/>
      <c r="AE10" s="84"/>
      <c r="AF10" s="84"/>
      <c r="AG10" s="84"/>
      <c r="AH10" s="84"/>
      <c r="AI10" s="6"/>
    </row>
    <row r="11" spans="1:36" ht="34.5" customHeight="1" thickBot="1" x14ac:dyDescent="0.2">
      <c r="E11" s="6"/>
      <c r="Y11" s="85" t="s">
        <v>124</v>
      </c>
      <c r="Z11" s="85" t="s">
        <v>125</v>
      </c>
      <c r="AA11" s="85" t="s">
        <v>126</v>
      </c>
      <c r="AB11" s="85" t="s">
        <v>127</v>
      </c>
      <c r="AC11" s="85" t="s">
        <v>128</v>
      </c>
      <c r="AD11" s="85" t="s">
        <v>129</v>
      </c>
      <c r="AE11" s="85" t="s">
        <v>130</v>
      </c>
      <c r="AF11" s="85" t="s">
        <v>131</v>
      </c>
      <c r="AG11" s="85" t="s">
        <v>132</v>
      </c>
      <c r="AH11" s="85" t="s">
        <v>133</v>
      </c>
      <c r="AI11" s="86" t="s">
        <v>134</v>
      </c>
    </row>
    <row r="12" spans="1:36" ht="12" thickBot="1" x14ac:dyDescent="0.2">
      <c r="G12" s="12" t="s">
        <v>72</v>
      </c>
      <c r="J12" s="12" t="s">
        <v>135</v>
      </c>
      <c r="K12" s="12"/>
      <c r="L12" s="12"/>
      <c r="Y12" s="196" t="str">
        <f>IF(Budget!Y12="","", Budget!Y12)</f>
        <v>NAME 1</v>
      </c>
      <c r="Z12" s="196" t="str">
        <f>IF(Budget!Z12="","", Budget!Z12)</f>
        <v>NAME 2</v>
      </c>
      <c r="AA12" s="196" t="str">
        <f>IF(Budget!AA12="","", Budget!AA12)</f>
        <v>NAME 3</v>
      </c>
      <c r="AB12" s="196" t="str">
        <f>IF(Budget!AB12="","", Budget!AB12)</f>
        <v>NAME 4</v>
      </c>
      <c r="AC12" s="196" t="str">
        <f>IF(Budget!AC12="","", Budget!AC12)</f>
        <v>NAME 5</v>
      </c>
      <c r="AD12" s="196" t="str">
        <f>IF(Budget!AD12="","", Budget!AD12)</f>
        <v>NAME 6</v>
      </c>
      <c r="AE12" s="196" t="str">
        <f>IF(Budget!AE12="","", Budget!AE12)</f>
        <v>NAME 7</v>
      </c>
      <c r="AF12" s="196" t="str">
        <f>IF(Budget!AF12="","", Budget!AF12)</f>
        <v>NAME 8</v>
      </c>
      <c r="AG12" s="196" t="str">
        <f>IF(Budget!AG12="","", Budget!AG12)</f>
        <v>NAME 9</v>
      </c>
      <c r="AH12" s="197" t="str">
        <f>IF(Budget!AH12="","", Budget!AH12)</f>
        <v>NAME 10</v>
      </c>
    </row>
    <row r="13" spans="1:36" x14ac:dyDescent="0.15">
      <c r="G13" s="12"/>
      <c r="J13" s="12" t="s">
        <v>136</v>
      </c>
      <c r="K13" s="12"/>
      <c r="L13" s="12"/>
      <c r="M13" s="12" t="s">
        <v>137</v>
      </c>
      <c r="N13" s="12"/>
      <c r="O13" s="12"/>
      <c r="P13" s="12" t="s">
        <v>138</v>
      </c>
      <c r="Q13" s="12"/>
      <c r="R13" s="12"/>
      <c r="S13" s="12" t="s">
        <v>139</v>
      </c>
      <c r="T13" s="12"/>
      <c r="U13" s="12"/>
      <c r="V13" s="12" t="s">
        <v>140</v>
      </c>
      <c r="W13" s="12"/>
      <c r="Y13" s="127"/>
      <c r="Z13" s="127"/>
      <c r="AA13" s="127"/>
      <c r="AB13" s="127"/>
      <c r="AC13" s="127"/>
      <c r="AD13" s="127"/>
      <c r="AE13" s="127"/>
      <c r="AF13" s="127"/>
      <c r="AG13" s="127"/>
      <c r="AH13" s="127"/>
    </row>
    <row r="14" spans="1:36" x14ac:dyDescent="0.15">
      <c r="A14" s="6" t="s">
        <v>73</v>
      </c>
      <c r="B14" s="89" t="s">
        <v>74</v>
      </c>
      <c r="C14" s="90" t="s">
        <v>75</v>
      </c>
      <c r="D14" s="91" t="s">
        <v>76</v>
      </c>
      <c r="E14" s="92"/>
      <c r="F14" s="93" t="s">
        <v>141</v>
      </c>
      <c r="G14" s="90" t="s">
        <v>77</v>
      </c>
      <c r="H14" s="94" t="s">
        <v>78</v>
      </c>
      <c r="J14" s="90" t="s">
        <v>77</v>
      </c>
      <c r="K14" s="94" t="s">
        <v>78</v>
      </c>
      <c r="L14" s="95"/>
      <c r="M14" s="90" t="s">
        <v>77</v>
      </c>
      <c r="N14" s="94" t="s">
        <v>78</v>
      </c>
      <c r="P14" s="90" t="s">
        <v>77</v>
      </c>
      <c r="Q14" s="94" t="s">
        <v>78</v>
      </c>
      <c r="S14" s="90" t="s">
        <v>77</v>
      </c>
      <c r="T14" s="94" t="s">
        <v>78</v>
      </c>
      <c r="V14" s="90" t="s">
        <v>77</v>
      </c>
      <c r="W14" s="94" t="s">
        <v>78</v>
      </c>
      <c r="Y14" s="246"/>
      <c r="Z14" s="246"/>
      <c r="AA14" s="246"/>
      <c r="AB14" s="246"/>
      <c r="AC14" s="246"/>
      <c r="AD14" s="246"/>
      <c r="AE14" s="246"/>
      <c r="AF14" s="246"/>
      <c r="AG14" s="246"/>
      <c r="AH14" s="246"/>
      <c r="AI14" s="6"/>
    </row>
    <row r="15" spans="1:36" ht="12.75" x14ac:dyDescent="0.2">
      <c r="C15" s="187" t="str">
        <f>IF(Budget!C15="","", Budget!C15)</f>
        <v>NAME 1</v>
      </c>
      <c r="D15" s="186" t="str">
        <f>IF(Budget!D15="","", Budget!D15)</f>
        <v>NAME 1</v>
      </c>
      <c r="E15" s="188"/>
      <c r="F15" s="189">
        <f>Budget!F15</f>
        <v>0</v>
      </c>
      <c r="G15" s="100">
        <f>J15+M15+P15+S15+V15</f>
        <v>0</v>
      </c>
      <c r="H15" s="101">
        <f>K15+N15+Q15+T15+W15</f>
        <v>0</v>
      </c>
      <c r="J15" s="38"/>
      <c r="K15" s="101">
        <f>ROUND(J15*$F15,0)</f>
        <v>0</v>
      </c>
      <c r="L15" s="8"/>
      <c r="M15" s="38"/>
      <c r="N15" s="101">
        <f>ROUND(M15*$F15,0)</f>
        <v>0</v>
      </c>
      <c r="P15" s="38"/>
      <c r="Q15" s="101">
        <f>ROUND(P15*$F15,0)</f>
        <v>0</v>
      </c>
      <c r="S15" s="38"/>
      <c r="T15" s="101">
        <f>ROUND(S15*$F15,0)</f>
        <v>0</v>
      </c>
      <c r="V15" s="38"/>
      <c r="W15" s="101">
        <f>ROUND(V15*$F15,0)</f>
        <v>0</v>
      </c>
      <c r="Y15" s="36"/>
      <c r="Z15" s="36"/>
      <c r="AA15" s="36"/>
      <c r="AB15" s="36"/>
      <c r="AC15" s="36"/>
      <c r="AD15" s="36"/>
      <c r="AE15" s="36"/>
      <c r="AF15" s="36"/>
      <c r="AG15" s="36"/>
      <c r="AH15" s="36"/>
      <c r="AI15" s="6"/>
    </row>
    <row r="16" spans="1:36" ht="12.75" x14ac:dyDescent="0.2">
      <c r="C16" s="187" t="str">
        <f>IF(Budget!C16="","", Budget!C16)</f>
        <v>NAME 2</v>
      </c>
      <c r="D16" s="186" t="str">
        <f>IF(Budget!D16="","", Budget!D16)</f>
        <v>NAME 2</v>
      </c>
      <c r="E16" s="188"/>
      <c r="F16" s="189">
        <f>Budget!F16</f>
        <v>0</v>
      </c>
      <c r="G16" s="100">
        <f t="shared" ref="G16:G27" si="0">J16+M16+P16+S16+V16</f>
        <v>0</v>
      </c>
      <c r="H16" s="101">
        <f t="shared" ref="H16:H27" si="1">K16+N16+Q16+T16+W16</f>
        <v>0</v>
      </c>
      <c r="J16" s="38"/>
      <c r="K16" s="101">
        <f t="shared" ref="K16:K27" si="2">ROUND(J16*$F16,0)</f>
        <v>0</v>
      </c>
      <c r="L16" s="8"/>
      <c r="M16" s="38"/>
      <c r="N16" s="101">
        <f t="shared" ref="N16:N39" si="3">ROUND(M16*$F16,0)</f>
        <v>0</v>
      </c>
      <c r="P16" s="38"/>
      <c r="Q16" s="101">
        <f t="shared" ref="Q16:Q39" si="4">ROUND(P16*$F16,0)</f>
        <v>0</v>
      </c>
      <c r="S16" s="38"/>
      <c r="T16" s="101">
        <f t="shared" ref="T16:T39" si="5">ROUND(S16*$F16,0)</f>
        <v>0</v>
      </c>
      <c r="V16" s="38"/>
      <c r="W16" s="101">
        <f t="shared" ref="W16:W39" si="6">ROUND(V16*$F16,0)</f>
        <v>0</v>
      </c>
      <c r="Y16" s="35"/>
      <c r="Z16" s="35"/>
      <c r="AA16" s="35"/>
      <c r="AB16" s="35"/>
      <c r="AC16" s="35"/>
      <c r="AD16" s="35"/>
      <c r="AE16" s="35"/>
      <c r="AF16" s="35"/>
      <c r="AG16" s="35"/>
      <c r="AH16" s="35"/>
      <c r="AI16" s="6"/>
    </row>
    <row r="17" spans="3:35" ht="12.75" x14ac:dyDescent="0.2">
      <c r="C17" s="187" t="str">
        <f>IF(Budget!C17="","", Budget!C17)</f>
        <v>NAME 3</v>
      </c>
      <c r="D17" s="186" t="str">
        <f>IF(Budget!D17="","", Budget!D17)</f>
        <v>NAME 3</v>
      </c>
      <c r="E17" s="188"/>
      <c r="F17" s="189">
        <f>Budget!F17</f>
        <v>0</v>
      </c>
      <c r="G17" s="100">
        <f t="shared" si="0"/>
        <v>0</v>
      </c>
      <c r="H17" s="101">
        <f t="shared" si="1"/>
        <v>0</v>
      </c>
      <c r="J17" s="38"/>
      <c r="K17" s="101">
        <f t="shared" si="2"/>
        <v>0</v>
      </c>
      <c r="L17" s="8"/>
      <c r="M17" s="38"/>
      <c r="N17" s="101">
        <f t="shared" si="3"/>
        <v>0</v>
      </c>
      <c r="P17" s="38"/>
      <c r="Q17" s="101">
        <f t="shared" si="4"/>
        <v>0</v>
      </c>
      <c r="S17" s="38"/>
      <c r="T17" s="101">
        <f t="shared" si="5"/>
        <v>0</v>
      </c>
      <c r="V17" s="38"/>
      <c r="W17" s="101">
        <f t="shared" si="6"/>
        <v>0</v>
      </c>
      <c r="Y17" s="35"/>
      <c r="Z17" s="35"/>
      <c r="AA17" s="35"/>
      <c r="AB17" s="35"/>
      <c r="AC17" s="35"/>
      <c r="AD17" s="35"/>
      <c r="AE17" s="35"/>
      <c r="AF17" s="35"/>
      <c r="AG17" s="35"/>
      <c r="AH17" s="35"/>
      <c r="AI17" s="6"/>
    </row>
    <row r="18" spans="3:35" ht="12.75" x14ac:dyDescent="0.2">
      <c r="C18" s="187" t="str">
        <f>IF(Budget!C18="","", Budget!C18)</f>
        <v>NAME 4</v>
      </c>
      <c r="D18" s="186" t="str">
        <f>IF(Budget!D18="","", Budget!D18)</f>
        <v>NAME 4</v>
      </c>
      <c r="E18" s="188"/>
      <c r="F18" s="189">
        <f>Budget!F18</f>
        <v>0</v>
      </c>
      <c r="G18" s="100">
        <f t="shared" si="0"/>
        <v>0</v>
      </c>
      <c r="H18" s="101">
        <f t="shared" si="1"/>
        <v>0</v>
      </c>
      <c r="J18" s="38"/>
      <c r="K18" s="101">
        <f t="shared" si="2"/>
        <v>0</v>
      </c>
      <c r="L18" s="8"/>
      <c r="M18" s="38"/>
      <c r="N18" s="101">
        <f t="shared" si="3"/>
        <v>0</v>
      </c>
      <c r="P18" s="38"/>
      <c r="Q18" s="101">
        <f t="shared" si="4"/>
        <v>0</v>
      </c>
      <c r="S18" s="38"/>
      <c r="T18" s="101">
        <f t="shared" si="5"/>
        <v>0</v>
      </c>
      <c r="V18" s="38"/>
      <c r="W18" s="101">
        <f>ROUND(V18*$F18,0)</f>
        <v>0</v>
      </c>
      <c r="Y18" s="35"/>
      <c r="Z18" s="35"/>
      <c r="AA18" s="35"/>
      <c r="AB18" s="35"/>
      <c r="AC18" s="35"/>
      <c r="AD18" s="35"/>
      <c r="AE18" s="35"/>
      <c r="AF18" s="35"/>
      <c r="AG18" s="35"/>
      <c r="AH18" s="35"/>
      <c r="AI18" s="6"/>
    </row>
    <row r="19" spans="3:35" ht="12.75" x14ac:dyDescent="0.2">
      <c r="C19" s="187" t="str">
        <f>IF(Budget!C19="","", Budget!C19)</f>
        <v>NAME 5</v>
      </c>
      <c r="D19" s="186" t="str">
        <f>IF(Budget!D19="","", Budget!D19)</f>
        <v>NAME 5</v>
      </c>
      <c r="E19" s="188"/>
      <c r="F19" s="189">
        <f>Budget!F19</f>
        <v>0</v>
      </c>
      <c r="G19" s="100">
        <f t="shared" si="0"/>
        <v>0</v>
      </c>
      <c r="H19" s="101">
        <f t="shared" si="1"/>
        <v>0</v>
      </c>
      <c r="J19" s="38"/>
      <c r="K19" s="101">
        <f t="shared" si="2"/>
        <v>0</v>
      </c>
      <c r="L19" s="8"/>
      <c r="M19" s="38"/>
      <c r="N19" s="101">
        <f t="shared" si="3"/>
        <v>0</v>
      </c>
      <c r="P19" s="38"/>
      <c r="Q19" s="101">
        <f t="shared" si="4"/>
        <v>0</v>
      </c>
      <c r="S19" s="38"/>
      <c r="T19" s="101">
        <f t="shared" si="5"/>
        <v>0</v>
      </c>
      <c r="V19" s="38"/>
      <c r="W19" s="101">
        <f t="shared" si="6"/>
        <v>0</v>
      </c>
      <c r="Y19" s="35"/>
      <c r="Z19" s="35"/>
      <c r="AA19" s="35"/>
      <c r="AB19" s="35"/>
      <c r="AC19" s="35"/>
      <c r="AD19" s="35"/>
      <c r="AE19" s="35"/>
      <c r="AF19" s="35"/>
      <c r="AG19" s="35"/>
      <c r="AH19" s="35"/>
      <c r="AI19" s="6"/>
    </row>
    <row r="20" spans="3:35" ht="12.75" x14ac:dyDescent="0.2">
      <c r="C20" s="187" t="str">
        <f>IF(Budget!C20="","", Budget!C20)</f>
        <v>NAME 6</v>
      </c>
      <c r="D20" s="186" t="str">
        <f>IF(Budget!D20="","", Budget!D20)</f>
        <v>NAME 6</v>
      </c>
      <c r="E20" s="188"/>
      <c r="F20" s="189">
        <f>Budget!F20</f>
        <v>0</v>
      </c>
      <c r="G20" s="100">
        <f t="shared" si="0"/>
        <v>0</v>
      </c>
      <c r="H20" s="101">
        <f t="shared" si="1"/>
        <v>0</v>
      </c>
      <c r="J20" s="38"/>
      <c r="K20" s="101">
        <f t="shared" si="2"/>
        <v>0</v>
      </c>
      <c r="L20" s="8"/>
      <c r="M20" s="38"/>
      <c r="N20" s="101">
        <f t="shared" si="3"/>
        <v>0</v>
      </c>
      <c r="P20" s="38"/>
      <c r="Q20" s="101">
        <f>ROUND(P20*$F20,0)</f>
        <v>0</v>
      </c>
      <c r="S20" s="38"/>
      <c r="T20" s="101">
        <f t="shared" si="5"/>
        <v>0</v>
      </c>
      <c r="V20" s="38"/>
      <c r="W20" s="101">
        <f t="shared" si="6"/>
        <v>0</v>
      </c>
      <c r="Y20" s="35"/>
      <c r="Z20" s="35"/>
      <c r="AA20" s="35"/>
      <c r="AB20" s="35"/>
      <c r="AC20" s="35"/>
      <c r="AD20" s="35"/>
      <c r="AE20" s="35"/>
      <c r="AF20" s="35"/>
      <c r="AG20" s="35"/>
      <c r="AH20" s="35"/>
      <c r="AI20" s="6"/>
    </row>
    <row r="21" spans="3:35" ht="12.75" x14ac:dyDescent="0.2">
      <c r="C21" s="187" t="str">
        <f>IF(Budget!C21="","", Budget!C21)</f>
        <v>NAME 7</v>
      </c>
      <c r="D21" s="186" t="str">
        <f>IF(Budget!D21="","", Budget!D21)</f>
        <v>NAME 7</v>
      </c>
      <c r="E21" s="188"/>
      <c r="F21" s="189">
        <f>Budget!F21</f>
        <v>0</v>
      </c>
      <c r="G21" s="100">
        <f t="shared" si="0"/>
        <v>0</v>
      </c>
      <c r="H21" s="101">
        <f t="shared" si="1"/>
        <v>0</v>
      </c>
      <c r="J21" s="38"/>
      <c r="K21" s="101">
        <f t="shared" si="2"/>
        <v>0</v>
      </c>
      <c r="L21" s="8"/>
      <c r="M21" s="38"/>
      <c r="N21" s="101">
        <f t="shared" si="3"/>
        <v>0</v>
      </c>
      <c r="P21" s="38"/>
      <c r="Q21" s="101">
        <f t="shared" si="4"/>
        <v>0</v>
      </c>
      <c r="S21" s="38"/>
      <c r="T21" s="101">
        <f t="shared" si="5"/>
        <v>0</v>
      </c>
      <c r="V21" s="38"/>
      <c r="W21" s="101">
        <f t="shared" si="6"/>
        <v>0</v>
      </c>
      <c r="Y21" s="35"/>
      <c r="Z21" s="35"/>
      <c r="AA21" s="35"/>
      <c r="AB21" s="35"/>
      <c r="AC21" s="35"/>
      <c r="AD21" s="35"/>
      <c r="AE21" s="35"/>
      <c r="AF21" s="35"/>
      <c r="AG21" s="35"/>
      <c r="AH21" s="35"/>
      <c r="AI21" s="6"/>
    </row>
    <row r="22" spans="3:35" ht="12.75" x14ac:dyDescent="0.2">
      <c r="C22" s="187" t="str">
        <f>IF(Budget!C22="","", Budget!C22)</f>
        <v>NAME 8</v>
      </c>
      <c r="D22" s="186" t="str">
        <f>IF(Budget!D22="","", Budget!D22)</f>
        <v>NAME 8</v>
      </c>
      <c r="E22" s="188"/>
      <c r="F22" s="189">
        <f>Budget!F22</f>
        <v>0</v>
      </c>
      <c r="G22" s="100">
        <f t="shared" si="0"/>
        <v>0</v>
      </c>
      <c r="H22" s="101">
        <f t="shared" si="1"/>
        <v>0</v>
      </c>
      <c r="J22" s="38"/>
      <c r="K22" s="101">
        <f t="shared" si="2"/>
        <v>0</v>
      </c>
      <c r="L22" s="8"/>
      <c r="M22" s="38"/>
      <c r="N22" s="101">
        <f t="shared" si="3"/>
        <v>0</v>
      </c>
      <c r="P22" s="38"/>
      <c r="Q22" s="101">
        <f t="shared" si="4"/>
        <v>0</v>
      </c>
      <c r="S22" s="38"/>
      <c r="T22" s="101">
        <f t="shared" si="5"/>
        <v>0</v>
      </c>
      <c r="V22" s="38"/>
      <c r="W22" s="101">
        <f t="shared" si="6"/>
        <v>0</v>
      </c>
      <c r="Y22" s="35"/>
      <c r="Z22" s="35"/>
      <c r="AA22" s="35"/>
      <c r="AB22" s="35"/>
      <c r="AC22" s="35"/>
      <c r="AD22" s="35"/>
      <c r="AE22" s="35"/>
      <c r="AF22" s="35"/>
      <c r="AG22" s="35"/>
      <c r="AH22" s="35"/>
      <c r="AI22" s="6"/>
    </row>
    <row r="23" spans="3:35" ht="12.75" x14ac:dyDescent="0.2">
      <c r="C23" s="187" t="str">
        <f>IF(Budget!C23="","", Budget!C23)</f>
        <v>NAME 9</v>
      </c>
      <c r="D23" s="186" t="str">
        <f>IF(Budget!D23="","", Budget!D23)</f>
        <v>NAME 9</v>
      </c>
      <c r="E23" s="188"/>
      <c r="F23" s="189">
        <f>Budget!F23</f>
        <v>0</v>
      </c>
      <c r="G23" s="100">
        <f t="shared" si="0"/>
        <v>0</v>
      </c>
      <c r="H23" s="101">
        <f t="shared" si="1"/>
        <v>0</v>
      </c>
      <c r="J23" s="38"/>
      <c r="K23" s="101">
        <f t="shared" si="2"/>
        <v>0</v>
      </c>
      <c r="L23" s="8"/>
      <c r="M23" s="38"/>
      <c r="N23" s="101">
        <f t="shared" si="3"/>
        <v>0</v>
      </c>
      <c r="P23" s="38"/>
      <c r="Q23" s="101">
        <f t="shared" si="4"/>
        <v>0</v>
      </c>
      <c r="S23" s="38"/>
      <c r="T23" s="101">
        <f t="shared" si="5"/>
        <v>0</v>
      </c>
      <c r="V23" s="38"/>
      <c r="W23" s="101">
        <f t="shared" si="6"/>
        <v>0</v>
      </c>
      <c r="Y23" s="35"/>
      <c r="Z23" s="35"/>
      <c r="AA23" s="35"/>
      <c r="AB23" s="35"/>
      <c r="AC23" s="35"/>
      <c r="AD23" s="35"/>
      <c r="AE23" s="35"/>
      <c r="AF23" s="35"/>
      <c r="AG23" s="35"/>
      <c r="AH23" s="35"/>
      <c r="AI23" s="6"/>
    </row>
    <row r="24" spans="3:35" ht="12.75" x14ac:dyDescent="0.2">
      <c r="C24" s="187" t="str">
        <f>IF(Budget!C24="","", Budget!C24)</f>
        <v>NAME 10</v>
      </c>
      <c r="D24" s="186" t="str">
        <f>IF(Budget!D24="","", Budget!D24)</f>
        <v>NAME 10</v>
      </c>
      <c r="E24" s="188"/>
      <c r="F24" s="189">
        <f>Budget!F24</f>
        <v>0</v>
      </c>
      <c r="G24" s="100">
        <f t="shared" si="0"/>
        <v>0</v>
      </c>
      <c r="H24" s="101">
        <f t="shared" si="1"/>
        <v>0</v>
      </c>
      <c r="J24" s="38"/>
      <c r="K24" s="101">
        <f t="shared" si="2"/>
        <v>0</v>
      </c>
      <c r="L24" s="8"/>
      <c r="M24" s="38"/>
      <c r="N24" s="101">
        <f t="shared" si="3"/>
        <v>0</v>
      </c>
      <c r="P24" s="38"/>
      <c r="Q24" s="101">
        <f t="shared" si="4"/>
        <v>0</v>
      </c>
      <c r="S24" s="38"/>
      <c r="T24" s="101">
        <f t="shared" si="5"/>
        <v>0</v>
      </c>
      <c r="V24" s="38"/>
      <c r="W24" s="101">
        <f t="shared" si="6"/>
        <v>0</v>
      </c>
      <c r="Y24" s="35"/>
      <c r="Z24" s="35"/>
      <c r="AA24" s="35"/>
      <c r="AB24" s="35"/>
      <c r="AC24" s="35"/>
      <c r="AD24" s="35"/>
      <c r="AE24" s="35"/>
      <c r="AF24" s="35"/>
      <c r="AG24" s="35"/>
      <c r="AH24" s="35"/>
      <c r="AI24" s="6"/>
    </row>
    <row r="25" spans="3:35" ht="12.75" x14ac:dyDescent="0.2">
      <c r="C25" s="187" t="str">
        <f>IF(Budget!C25="","", Budget!C25)</f>
        <v>NAME 11</v>
      </c>
      <c r="D25" s="186" t="str">
        <f>IF(Budget!D25="","", Budget!D25)</f>
        <v>NAME 11</v>
      </c>
      <c r="E25" s="188"/>
      <c r="F25" s="189">
        <f>Budget!F25</f>
        <v>0</v>
      </c>
      <c r="G25" s="100">
        <f t="shared" si="0"/>
        <v>0</v>
      </c>
      <c r="H25" s="101">
        <f t="shared" si="1"/>
        <v>0</v>
      </c>
      <c r="J25" s="38"/>
      <c r="K25" s="101">
        <f t="shared" si="2"/>
        <v>0</v>
      </c>
      <c r="L25" s="8"/>
      <c r="M25" s="38"/>
      <c r="N25" s="101">
        <f t="shared" si="3"/>
        <v>0</v>
      </c>
      <c r="P25" s="38"/>
      <c r="Q25" s="101">
        <f t="shared" si="4"/>
        <v>0</v>
      </c>
      <c r="S25" s="38"/>
      <c r="T25" s="101">
        <f t="shared" si="5"/>
        <v>0</v>
      </c>
      <c r="V25" s="38"/>
      <c r="W25" s="101">
        <f t="shared" si="6"/>
        <v>0</v>
      </c>
      <c r="Y25" s="36"/>
      <c r="Z25" s="36"/>
      <c r="AA25" s="36"/>
      <c r="AB25" s="36"/>
      <c r="AC25" s="36"/>
      <c r="AD25" s="36"/>
      <c r="AE25" s="36"/>
      <c r="AF25" s="36"/>
      <c r="AG25" s="36"/>
      <c r="AH25" s="36"/>
    </row>
    <row r="26" spans="3:35" ht="12.75" x14ac:dyDescent="0.2">
      <c r="C26" s="187" t="str">
        <f>IF(Budget!C26="","", Budget!C26)</f>
        <v>NAME 12</v>
      </c>
      <c r="D26" s="186" t="str">
        <f>IF(Budget!D26="","", Budget!D26)</f>
        <v>NAME 12</v>
      </c>
      <c r="E26" s="188"/>
      <c r="F26" s="189">
        <f>Budget!F26</f>
        <v>0</v>
      </c>
      <c r="G26" s="100">
        <f t="shared" si="0"/>
        <v>0</v>
      </c>
      <c r="H26" s="101">
        <f t="shared" si="1"/>
        <v>0</v>
      </c>
      <c r="J26" s="38"/>
      <c r="K26" s="101">
        <f t="shared" si="2"/>
        <v>0</v>
      </c>
      <c r="L26" s="8"/>
      <c r="M26" s="38"/>
      <c r="N26" s="101">
        <f t="shared" si="3"/>
        <v>0</v>
      </c>
      <c r="P26" s="38"/>
      <c r="Q26" s="101">
        <f t="shared" si="4"/>
        <v>0</v>
      </c>
      <c r="S26" s="38"/>
      <c r="T26" s="101">
        <f t="shared" si="5"/>
        <v>0</v>
      </c>
      <c r="V26" s="38"/>
      <c r="W26" s="101">
        <f t="shared" si="6"/>
        <v>0</v>
      </c>
      <c r="Y26" s="36"/>
      <c r="Z26" s="36"/>
      <c r="AA26" s="36"/>
      <c r="AB26" s="36"/>
      <c r="AC26" s="36"/>
      <c r="AD26" s="36"/>
      <c r="AE26" s="36"/>
      <c r="AF26" s="36"/>
      <c r="AG26" s="36"/>
      <c r="AH26" s="36"/>
    </row>
    <row r="27" spans="3:35" ht="12.75" x14ac:dyDescent="0.2">
      <c r="C27" s="187" t="str">
        <f>IF(Budget!C27="","", Budget!C27)</f>
        <v>NAME 13</v>
      </c>
      <c r="D27" s="186" t="str">
        <f>IF(Budget!D27="","", Budget!D27)</f>
        <v>NAME 13</v>
      </c>
      <c r="E27" s="188"/>
      <c r="F27" s="189">
        <f>Budget!F27</f>
        <v>0</v>
      </c>
      <c r="G27" s="100">
        <f t="shared" si="0"/>
        <v>0</v>
      </c>
      <c r="H27" s="101">
        <f t="shared" si="1"/>
        <v>0</v>
      </c>
      <c r="J27" s="38"/>
      <c r="K27" s="101">
        <f t="shared" si="2"/>
        <v>0</v>
      </c>
      <c r="L27" s="8"/>
      <c r="M27" s="38"/>
      <c r="N27" s="101">
        <f t="shared" si="3"/>
        <v>0</v>
      </c>
      <c r="P27" s="38"/>
      <c r="Q27" s="101">
        <f t="shared" si="4"/>
        <v>0</v>
      </c>
      <c r="S27" s="38"/>
      <c r="T27" s="101">
        <f t="shared" si="5"/>
        <v>0</v>
      </c>
      <c r="V27" s="38"/>
      <c r="W27" s="101">
        <f t="shared" si="6"/>
        <v>0</v>
      </c>
      <c r="Y27" s="36"/>
      <c r="Z27" s="36"/>
      <c r="AA27" s="36"/>
      <c r="AB27" s="36"/>
      <c r="AC27" s="36"/>
      <c r="AD27" s="36"/>
      <c r="AE27" s="36"/>
      <c r="AF27" s="36"/>
      <c r="AG27" s="36"/>
      <c r="AH27" s="36"/>
      <c r="AI27" s="6"/>
    </row>
    <row r="28" spans="3:35" ht="12.75" x14ac:dyDescent="0.2">
      <c r="C28" s="187" t="str">
        <f>IF(Budget!C28="","", Budget!C28)</f>
        <v>NAME 14</v>
      </c>
      <c r="D28" s="186" t="str">
        <f>IF(Budget!D28="","", Budget!D28)</f>
        <v>NAME 14</v>
      </c>
      <c r="E28" s="188"/>
      <c r="F28" s="189">
        <f>Budget!F28</f>
        <v>0</v>
      </c>
      <c r="G28" s="100">
        <f t="shared" ref="G28:G39" si="7">J28+M28+P28+S28+V28</f>
        <v>0</v>
      </c>
      <c r="H28" s="101">
        <f t="shared" ref="H28:H39" si="8">K28+N28+Q28+T28+W28</f>
        <v>0</v>
      </c>
      <c r="J28" s="38"/>
      <c r="K28" s="101">
        <f>ROUND(J28*$F28,0)</f>
        <v>0</v>
      </c>
      <c r="L28" s="8"/>
      <c r="M28" s="38"/>
      <c r="N28" s="101">
        <f t="shared" si="3"/>
        <v>0</v>
      </c>
      <c r="P28" s="38"/>
      <c r="Q28" s="101">
        <f t="shared" si="4"/>
        <v>0</v>
      </c>
      <c r="S28" s="38"/>
      <c r="T28" s="101">
        <f t="shared" si="5"/>
        <v>0</v>
      </c>
      <c r="V28" s="38"/>
      <c r="W28" s="101">
        <f t="shared" si="6"/>
        <v>0</v>
      </c>
      <c r="Y28" s="36"/>
      <c r="Z28" s="36"/>
      <c r="AA28" s="36"/>
      <c r="AB28" s="36"/>
      <c r="AC28" s="36"/>
      <c r="AD28" s="36"/>
      <c r="AE28" s="36"/>
      <c r="AF28" s="36"/>
      <c r="AG28" s="36"/>
      <c r="AH28" s="36"/>
      <c r="AI28" s="6"/>
    </row>
    <row r="29" spans="3:35" ht="12.75" x14ac:dyDescent="0.2">
      <c r="C29" s="187" t="str">
        <f>IF(Budget!C29="","", Budget!C29)</f>
        <v>NAME 15</v>
      </c>
      <c r="D29" s="186" t="str">
        <f>IF(Budget!D29="","", Budget!D29)</f>
        <v>NAME 15</v>
      </c>
      <c r="E29" s="188"/>
      <c r="F29" s="189">
        <f>Budget!F29</f>
        <v>0</v>
      </c>
      <c r="G29" s="100">
        <f t="shared" si="7"/>
        <v>0</v>
      </c>
      <c r="H29" s="101">
        <f t="shared" si="8"/>
        <v>0</v>
      </c>
      <c r="J29" s="38"/>
      <c r="K29" s="101">
        <f t="shared" ref="K29:K39" si="9">ROUND(J29*$F29,0)</f>
        <v>0</v>
      </c>
      <c r="L29" s="8"/>
      <c r="M29" s="38"/>
      <c r="N29" s="101">
        <f t="shared" si="3"/>
        <v>0</v>
      </c>
      <c r="P29" s="38"/>
      <c r="Q29" s="101">
        <f t="shared" si="4"/>
        <v>0</v>
      </c>
      <c r="S29" s="38"/>
      <c r="T29" s="101">
        <f t="shared" si="5"/>
        <v>0</v>
      </c>
      <c r="V29" s="38"/>
      <c r="W29" s="101">
        <f t="shared" si="6"/>
        <v>0</v>
      </c>
      <c r="Y29" s="36"/>
      <c r="Z29" s="36"/>
      <c r="AA29" s="36"/>
      <c r="AB29" s="36"/>
      <c r="AC29" s="36"/>
      <c r="AD29" s="36"/>
      <c r="AE29" s="36"/>
      <c r="AF29" s="36"/>
      <c r="AG29" s="36"/>
      <c r="AH29" s="36"/>
      <c r="AI29" s="6"/>
    </row>
    <row r="30" spans="3:35" ht="12.75" x14ac:dyDescent="0.2">
      <c r="C30" s="187" t="str">
        <f>IF(Budget!C30="","", Budget!C30)</f>
        <v>NAME 16</v>
      </c>
      <c r="D30" s="186" t="str">
        <f>IF(Budget!D30="","", Budget!D30)</f>
        <v>NAME 16</v>
      </c>
      <c r="E30" s="188"/>
      <c r="F30" s="189">
        <f>Budget!F30</f>
        <v>0</v>
      </c>
      <c r="G30" s="100">
        <f t="shared" si="7"/>
        <v>0</v>
      </c>
      <c r="H30" s="101">
        <f t="shared" si="8"/>
        <v>0</v>
      </c>
      <c r="J30" s="38"/>
      <c r="K30" s="101">
        <f t="shared" si="9"/>
        <v>0</v>
      </c>
      <c r="L30" s="8"/>
      <c r="M30" s="38"/>
      <c r="N30" s="101">
        <f t="shared" si="3"/>
        <v>0</v>
      </c>
      <c r="P30" s="38"/>
      <c r="Q30" s="101">
        <f t="shared" si="4"/>
        <v>0</v>
      </c>
      <c r="S30" s="38"/>
      <c r="T30" s="101">
        <f t="shared" si="5"/>
        <v>0</v>
      </c>
      <c r="V30" s="38"/>
      <c r="W30" s="101">
        <f t="shared" si="6"/>
        <v>0</v>
      </c>
      <c r="Y30" s="36"/>
      <c r="Z30" s="36"/>
      <c r="AA30" s="36"/>
      <c r="AB30" s="36"/>
      <c r="AC30" s="36"/>
      <c r="AD30" s="36"/>
      <c r="AE30" s="36"/>
      <c r="AF30" s="36"/>
      <c r="AG30" s="36"/>
      <c r="AH30" s="36"/>
      <c r="AI30" s="6"/>
    </row>
    <row r="31" spans="3:35" ht="12.75" x14ac:dyDescent="0.2">
      <c r="C31" s="187" t="str">
        <f>IF(Budget!C31="","", Budget!C31)</f>
        <v>NAME 17</v>
      </c>
      <c r="D31" s="186" t="str">
        <f>IF(Budget!D31="","", Budget!D31)</f>
        <v>NAME 17</v>
      </c>
      <c r="E31" s="188"/>
      <c r="F31" s="189">
        <f>Budget!F31</f>
        <v>0</v>
      </c>
      <c r="G31" s="100">
        <f t="shared" si="7"/>
        <v>0</v>
      </c>
      <c r="H31" s="101">
        <f t="shared" si="8"/>
        <v>0</v>
      </c>
      <c r="J31" s="38"/>
      <c r="K31" s="101">
        <f t="shared" si="9"/>
        <v>0</v>
      </c>
      <c r="L31" s="8"/>
      <c r="M31" s="38"/>
      <c r="N31" s="101">
        <f t="shared" si="3"/>
        <v>0</v>
      </c>
      <c r="P31" s="38"/>
      <c r="Q31" s="101">
        <f t="shared" si="4"/>
        <v>0</v>
      </c>
      <c r="S31" s="38"/>
      <c r="T31" s="101">
        <f t="shared" si="5"/>
        <v>0</v>
      </c>
      <c r="V31" s="38"/>
      <c r="W31" s="101">
        <f t="shared" si="6"/>
        <v>0</v>
      </c>
      <c r="Y31" s="36"/>
      <c r="Z31" s="36"/>
      <c r="AA31" s="36"/>
      <c r="AB31" s="36"/>
      <c r="AC31" s="36"/>
      <c r="AD31" s="36"/>
      <c r="AE31" s="36"/>
      <c r="AF31" s="36"/>
      <c r="AG31" s="36"/>
      <c r="AH31" s="36"/>
      <c r="AI31" s="6"/>
    </row>
    <row r="32" spans="3:35" ht="12.75" x14ac:dyDescent="0.2">
      <c r="C32" s="187" t="str">
        <f>IF(Budget!C32="","", Budget!C32)</f>
        <v>NAME 18</v>
      </c>
      <c r="D32" s="186" t="str">
        <f>IF(Budget!D32="","", Budget!D32)</f>
        <v>NAME 18</v>
      </c>
      <c r="E32" s="188"/>
      <c r="F32" s="189">
        <f>Budget!F32</f>
        <v>0</v>
      </c>
      <c r="G32" s="100">
        <f t="shared" si="7"/>
        <v>0</v>
      </c>
      <c r="H32" s="101">
        <f t="shared" si="8"/>
        <v>0</v>
      </c>
      <c r="J32" s="38"/>
      <c r="K32" s="101">
        <f t="shared" si="9"/>
        <v>0</v>
      </c>
      <c r="L32" s="8"/>
      <c r="M32" s="38"/>
      <c r="N32" s="101">
        <f t="shared" si="3"/>
        <v>0</v>
      </c>
      <c r="P32" s="38"/>
      <c r="Q32" s="101">
        <f t="shared" si="4"/>
        <v>0</v>
      </c>
      <c r="S32" s="38"/>
      <c r="T32" s="101">
        <f t="shared" si="5"/>
        <v>0</v>
      </c>
      <c r="V32" s="38"/>
      <c r="W32" s="101">
        <f t="shared" si="6"/>
        <v>0</v>
      </c>
      <c r="Y32" s="36"/>
      <c r="Z32" s="36"/>
      <c r="AA32" s="36"/>
      <c r="AB32" s="36"/>
      <c r="AC32" s="36"/>
      <c r="AD32" s="36"/>
      <c r="AE32" s="36"/>
      <c r="AF32" s="36"/>
      <c r="AG32" s="36"/>
      <c r="AH32" s="36"/>
      <c r="AI32" s="6"/>
    </row>
    <row r="33" spans="1:36" ht="12.75" x14ac:dyDescent="0.2">
      <c r="C33" s="187" t="str">
        <f>IF(Budget!C33="","", Budget!C33)</f>
        <v>NAME 19</v>
      </c>
      <c r="D33" s="186" t="str">
        <f>IF(Budget!D33="","", Budget!D33)</f>
        <v>NAME 19</v>
      </c>
      <c r="E33" s="188"/>
      <c r="F33" s="189">
        <f>Budget!F33</f>
        <v>0</v>
      </c>
      <c r="G33" s="100">
        <f t="shared" si="7"/>
        <v>0</v>
      </c>
      <c r="H33" s="101">
        <f t="shared" si="8"/>
        <v>0</v>
      </c>
      <c r="J33" s="38"/>
      <c r="K33" s="101">
        <f t="shared" si="9"/>
        <v>0</v>
      </c>
      <c r="L33" s="8"/>
      <c r="M33" s="38"/>
      <c r="N33" s="101">
        <f t="shared" si="3"/>
        <v>0</v>
      </c>
      <c r="P33" s="38"/>
      <c r="Q33" s="101">
        <f>ROUND(P33*$F33,0)</f>
        <v>0</v>
      </c>
      <c r="S33" s="38"/>
      <c r="T33" s="101">
        <f t="shared" si="5"/>
        <v>0</v>
      </c>
      <c r="V33" s="38"/>
      <c r="W33" s="101">
        <f t="shared" si="6"/>
        <v>0</v>
      </c>
      <c r="Y33" s="36"/>
      <c r="Z33" s="36"/>
      <c r="AA33" s="36"/>
      <c r="AB33" s="36"/>
      <c r="AC33" s="36"/>
      <c r="AD33" s="36"/>
      <c r="AE33" s="36"/>
      <c r="AF33" s="36"/>
      <c r="AG33" s="36"/>
      <c r="AH33" s="36"/>
      <c r="AI33" s="6"/>
    </row>
    <row r="34" spans="1:36" ht="12.75" x14ac:dyDescent="0.2">
      <c r="C34" s="187" t="str">
        <f>IF(Budget!C34="","", Budget!C34)</f>
        <v>NAME 20</v>
      </c>
      <c r="D34" s="186" t="str">
        <f>IF(Budget!D34="","", Budget!D34)</f>
        <v>NAME 20</v>
      </c>
      <c r="E34" s="188"/>
      <c r="F34" s="189">
        <f>Budget!F34</f>
        <v>0</v>
      </c>
      <c r="G34" s="100">
        <f>J34+M34+P34+S34+V34</f>
        <v>0</v>
      </c>
      <c r="H34" s="101">
        <f>K34+N34+Q34+T34+W34</f>
        <v>0</v>
      </c>
      <c r="J34" s="38"/>
      <c r="K34" s="101">
        <f t="shared" si="9"/>
        <v>0</v>
      </c>
      <c r="L34" s="8"/>
      <c r="M34" s="38"/>
      <c r="N34" s="101">
        <f t="shared" si="3"/>
        <v>0</v>
      </c>
      <c r="P34" s="38"/>
      <c r="Q34" s="101">
        <f t="shared" si="4"/>
        <v>0</v>
      </c>
      <c r="S34" s="38"/>
      <c r="T34" s="101">
        <f t="shared" si="5"/>
        <v>0</v>
      </c>
      <c r="V34" s="38"/>
      <c r="W34" s="101">
        <f t="shared" si="6"/>
        <v>0</v>
      </c>
      <c r="Y34" s="36"/>
      <c r="Z34" s="36"/>
      <c r="AA34" s="36"/>
      <c r="AB34" s="36"/>
      <c r="AC34" s="36"/>
      <c r="AD34" s="36"/>
      <c r="AE34" s="36"/>
      <c r="AF34" s="36"/>
      <c r="AG34" s="36"/>
      <c r="AH34" s="36"/>
      <c r="AI34" s="6"/>
    </row>
    <row r="35" spans="1:36" ht="12.75" x14ac:dyDescent="0.2">
      <c r="C35" s="187" t="str">
        <f>IF(Budget!C35="","", Budget!C35)</f>
        <v>NAME 21</v>
      </c>
      <c r="D35" s="186" t="str">
        <f>IF(Budget!D35="","", Budget!D35)</f>
        <v>NAME 21</v>
      </c>
      <c r="E35" s="188"/>
      <c r="F35" s="189">
        <f>Budget!F35</f>
        <v>0</v>
      </c>
      <c r="G35" s="100">
        <f t="shared" si="7"/>
        <v>0</v>
      </c>
      <c r="H35" s="101">
        <f t="shared" si="8"/>
        <v>0</v>
      </c>
      <c r="J35" s="38"/>
      <c r="K35" s="101">
        <f t="shared" si="9"/>
        <v>0</v>
      </c>
      <c r="L35" s="8"/>
      <c r="M35" s="38"/>
      <c r="N35" s="101">
        <f t="shared" si="3"/>
        <v>0</v>
      </c>
      <c r="P35" s="38"/>
      <c r="Q35" s="101">
        <f t="shared" si="4"/>
        <v>0</v>
      </c>
      <c r="S35" s="38"/>
      <c r="T35" s="101">
        <f t="shared" si="5"/>
        <v>0</v>
      </c>
      <c r="V35" s="38"/>
      <c r="W35" s="101">
        <f t="shared" si="6"/>
        <v>0</v>
      </c>
      <c r="Y35" s="36"/>
      <c r="Z35" s="36"/>
      <c r="AA35" s="36"/>
      <c r="AB35" s="36"/>
      <c r="AC35" s="36"/>
      <c r="AD35" s="36"/>
      <c r="AE35" s="36"/>
      <c r="AF35" s="36"/>
      <c r="AG35" s="36"/>
      <c r="AH35" s="36"/>
      <c r="AI35" s="6"/>
    </row>
    <row r="36" spans="1:36" ht="12.75" x14ac:dyDescent="0.2">
      <c r="C36" s="187" t="str">
        <f>IF(Budget!C36="","", Budget!C36)</f>
        <v>NAME 22</v>
      </c>
      <c r="D36" s="186" t="str">
        <f>IF(Budget!D36="","", Budget!D36)</f>
        <v>NAME 22</v>
      </c>
      <c r="E36" s="188"/>
      <c r="F36" s="189">
        <f>Budget!F36</f>
        <v>0</v>
      </c>
      <c r="G36" s="100">
        <f t="shared" si="7"/>
        <v>0</v>
      </c>
      <c r="H36" s="101">
        <f t="shared" si="8"/>
        <v>0</v>
      </c>
      <c r="J36" s="38"/>
      <c r="K36" s="101">
        <f t="shared" si="9"/>
        <v>0</v>
      </c>
      <c r="L36" s="8"/>
      <c r="M36" s="38"/>
      <c r="N36" s="101">
        <f t="shared" si="3"/>
        <v>0</v>
      </c>
      <c r="P36" s="38"/>
      <c r="Q36" s="101">
        <f t="shared" si="4"/>
        <v>0</v>
      </c>
      <c r="S36" s="38"/>
      <c r="T36" s="101">
        <f t="shared" si="5"/>
        <v>0</v>
      </c>
      <c r="V36" s="38"/>
      <c r="W36" s="101">
        <f t="shared" si="6"/>
        <v>0</v>
      </c>
      <c r="Y36" s="36"/>
      <c r="Z36" s="36"/>
      <c r="AA36" s="36"/>
      <c r="AB36" s="36"/>
      <c r="AC36" s="36"/>
      <c r="AD36" s="36"/>
      <c r="AE36" s="36"/>
      <c r="AF36" s="36"/>
      <c r="AG36" s="36"/>
      <c r="AH36" s="36"/>
      <c r="AI36" s="6"/>
    </row>
    <row r="37" spans="1:36" ht="12.75" x14ac:dyDescent="0.2">
      <c r="C37" s="187" t="str">
        <f>IF(Budget!C37="","", Budget!C37)</f>
        <v>NAME 23</v>
      </c>
      <c r="D37" s="186" t="str">
        <f>IF(Budget!D37="","", Budget!D37)</f>
        <v>NAME 23</v>
      </c>
      <c r="E37" s="188"/>
      <c r="F37" s="189">
        <f>Budget!F37</f>
        <v>0</v>
      </c>
      <c r="G37" s="100">
        <f t="shared" si="7"/>
        <v>0</v>
      </c>
      <c r="H37" s="101">
        <f t="shared" si="8"/>
        <v>0</v>
      </c>
      <c r="J37" s="38"/>
      <c r="K37" s="101">
        <f t="shared" si="9"/>
        <v>0</v>
      </c>
      <c r="L37" s="8"/>
      <c r="M37" s="38"/>
      <c r="N37" s="101">
        <f t="shared" si="3"/>
        <v>0</v>
      </c>
      <c r="P37" s="38"/>
      <c r="Q37" s="101">
        <f t="shared" si="4"/>
        <v>0</v>
      </c>
      <c r="S37" s="38"/>
      <c r="T37" s="101">
        <f t="shared" si="5"/>
        <v>0</v>
      </c>
      <c r="V37" s="38"/>
      <c r="W37" s="101">
        <f t="shared" si="6"/>
        <v>0</v>
      </c>
      <c r="Y37" s="36"/>
      <c r="Z37" s="36"/>
      <c r="AA37" s="36"/>
      <c r="AB37" s="36"/>
      <c r="AC37" s="36"/>
      <c r="AD37" s="36"/>
      <c r="AE37" s="36"/>
      <c r="AF37" s="36"/>
      <c r="AG37" s="36"/>
      <c r="AH37" s="36"/>
      <c r="AI37" s="6"/>
    </row>
    <row r="38" spans="1:36" ht="12.75" x14ac:dyDescent="0.2">
      <c r="C38" s="187" t="str">
        <f>IF(Budget!C38="","", Budget!C38)</f>
        <v>NAME 24</v>
      </c>
      <c r="D38" s="186" t="str">
        <f>IF(Budget!D38="","", Budget!D38)</f>
        <v>NAME 24</v>
      </c>
      <c r="E38" s="188"/>
      <c r="F38" s="189">
        <f>Budget!F38</f>
        <v>0</v>
      </c>
      <c r="G38" s="100">
        <f t="shared" si="7"/>
        <v>0</v>
      </c>
      <c r="H38" s="101">
        <f t="shared" si="8"/>
        <v>0</v>
      </c>
      <c r="J38" s="38"/>
      <c r="K38" s="101">
        <f t="shared" si="9"/>
        <v>0</v>
      </c>
      <c r="L38" s="8"/>
      <c r="M38" s="38"/>
      <c r="N38" s="101">
        <f t="shared" si="3"/>
        <v>0</v>
      </c>
      <c r="P38" s="38"/>
      <c r="Q38" s="101">
        <f t="shared" si="4"/>
        <v>0</v>
      </c>
      <c r="S38" s="38"/>
      <c r="T38" s="101">
        <f t="shared" si="5"/>
        <v>0</v>
      </c>
      <c r="V38" s="38"/>
      <c r="W38" s="101">
        <f t="shared" si="6"/>
        <v>0</v>
      </c>
      <c r="Y38" s="36"/>
      <c r="Z38" s="36"/>
      <c r="AA38" s="36"/>
      <c r="AB38" s="36"/>
      <c r="AC38" s="36"/>
      <c r="AD38" s="36"/>
      <c r="AE38" s="36"/>
      <c r="AF38" s="36"/>
      <c r="AG38" s="36"/>
      <c r="AH38" s="36"/>
      <c r="AI38" s="6"/>
    </row>
    <row r="39" spans="1:36" ht="12.75" x14ac:dyDescent="0.2">
      <c r="B39" s="89"/>
      <c r="C39" s="187" t="str">
        <f>IF(Budget!C39="","", Budget!C39)</f>
        <v>NAME 25</v>
      </c>
      <c r="D39" s="186" t="str">
        <f>IF(Budget!D39="","", Budget!D39)</f>
        <v>NAME 25</v>
      </c>
      <c r="E39" s="188"/>
      <c r="F39" s="189">
        <f>Budget!F39</f>
        <v>0</v>
      </c>
      <c r="G39" s="100">
        <f t="shared" si="7"/>
        <v>0</v>
      </c>
      <c r="H39" s="101">
        <f t="shared" si="8"/>
        <v>0</v>
      </c>
      <c r="J39" s="38"/>
      <c r="K39" s="101">
        <f t="shared" si="9"/>
        <v>0</v>
      </c>
      <c r="L39" s="8"/>
      <c r="M39" s="38"/>
      <c r="N39" s="101">
        <f t="shared" si="3"/>
        <v>0</v>
      </c>
      <c r="P39" s="38"/>
      <c r="Q39" s="101">
        <f t="shared" si="4"/>
        <v>0</v>
      </c>
      <c r="S39" s="38"/>
      <c r="T39" s="101">
        <f t="shared" si="5"/>
        <v>0</v>
      </c>
      <c r="V39" s="38"/>
      <c r="W39" s="101">
        <f t="shared" si="6"/>
        <v>0</v>
      </c>
      <c r="Y39" s="36"/>
      <c r="Z39" s="36"/>
      <c r="AA39" s="36"/>
      <c r="AB39" s="36"/>
      <c r="AC39" s="36"/>
      <c r="AD39" s="36"/>
      <c r="AE39" s="36"/>
      <c r="AF39" s="36"/>
      <c r="AG39" s="36"/>
      <c r="AH39" s="36"/>
      <c r="AI39" s="6"/>
    </row>
    <row r="40" spans="1:36" x14ac:dyDescent="0.15">
      <c r="B40" s="89"/>
      <c r="C40" s="102"/>
      <c r="D40" s="102"/>
      <c r="F40" s="103"/>
      <c r="G40" s="104"/>
      <c r="H40" s="105"/>
      <c r="Y40" s="106"/>
      <c r="Z40" s="106"/>
      <c r="AA40" s="106"/>
      <c r="AB40" s="106"/>
      <c r="AC40" s="106"/>
      <c r="AD40" s="106"/>
      <c r="AE40" s="106"/>
      <c r="AF40" s="106"/>
      <c r="AG40" s="106"/>
      <c r="AH40" s="106"/>
      <c r="AI40" s="6"/>
    </row>
    <row r="41" spans="1:36" x14ac:dyDescent="0.15">
      <c r="B41" s="107" t="s">
        <v>78</v>
      </c>
      <c r="F41" s="103"/>
      <c r="G41" s="100">
        <f>SUM(G15:G40)</f>
        <v>0</v>
      </c>
      <c r="H41" s="101">
        <f>SUM(H15:H40)</f>
        <v>0</v>
      </c>
      <c r="J41" s="100">
        <f>SUM(J15:J40)</f>
        <v>0</v>
      </c>
      <c r="K41" s="101">
        <f>SUM(K15:K40)</f>
        <v>0</v>
      </c>
      <c r="L41" s="8"/>
      <c r="M41" s="100">
        <f>SUM(M15:M40)</f>
        <v>0</v>
      </c>
      <c r="N41" s="101">
        <f>SUM(N15:N40)</f>
        <v>0</v>
      </c>
      <c r="P41" s="100">
        <f>SUM(P15:P40)</f>
        <v>0</v>
      </c>
      <c r="Q41" s="101">
        <f>SUM(Q15:Q40)</f>
        <v>0</v>
      </c>
      <c r="S41" s="100">
        <f>SUM(S15:S40)</f>
        <v>0</v>
      </c>
      <c r="T41" s="101">
        <f>SUM(T15:T40)</f>
        <v>0</v>
      </c>
      <c r="V41" s="100">
        <f>SUM(V15:V40)</f>
        <v>0</v>
      </c>
      <c r="W41" s="101">
        <f>SUM(W15:W40)</f>
        <v>0</v>
      </c>
      <c r="Y41" s="108">
        <f>SUM(Y15:Y40)</f>
        <v>0</v>
      </c>
      <c r="Z41" s="108">
        <f t="shared" ref="Z41:AH41" si="10">SUM(Z15:Z40)</f>
        <v>0</v>
      </c>
      <c r="AA41" s="108">
        <f t="shared" si="10"/>
        <v>0</v>
      </c>
      <c r="AB41" s="108">
        <f t="shared" si="10"/>
        <v>0</v>
      </c>
      <c r="AC41" s="108">
        <f t="shared" si="10"/>
        <v>0</v>
      </c>
      <c r="AD41" s="108">
        <f t="shared" si="10"/>
        <v>0</v>
      </c>
      <c r="AE41" s="108">
        <f t="shared" si="10"/>
        <v>0</v>
      </c>
      <c r="AF41" s="108">
        <f t="shared" si="10"/>
        <v>0</v>
      </c>
      <c r="AG41" s="108">
        <f t="shared" si="10"/>
        <v>0</v>
      </c>
      <c r="AH41" s="108">
        <f t="shared" si="10"/>
        <v>0</v>
      </c>
      <c r="AI41" s="109">
        <f>SUM(Y41:AH41)</f>
        <v>0</v>
      </c>
      <c r="AJ41" s="110" t="str">
        <f>IF(AI41=H41,"","Amount should be equal to amount in Total budget (column H). Please check.")</f>
        <v/>
      </c>
    </row>
    <row r="42" spans="1:36" x14ac:dyDescent="0.15">
      <c r="B42" s="107"/>
      <c r="F42" s="103"/>
      <c r="Y42" s="106"/>
      <c r="Z42" s="106"/>
      <c r="AA42" s="106"/>
      <c r="AB42" s="106"/>
      <c r="AC42" s="106"/>
      <c r="AD42" s="106"/>
      <c r="AE42" s="106"/>
      <c r="AF42" s="106"/>
      <c r="AG42" s="106"/>
      <c r="AH42" s="106"/>
      <c r="AI42" s="6"/>
    </row>
    <row r="43" spans="1:36" x14ac:dyDescent="0.15">
      <c r="A43" s="6" t="s">
        <v>81</v>
      </c>
      <c r="B43" s="111" t="s">
        <v>82</v>
      </c>
      <c r="C43" s="90" t="s">
        <v>75</v>
      </c>
      <c r="D43" s="91" t="s">
        <v>76</v>
      </c>
      <c r="E43" s="92"/>
      <c r="F43" s="112" t="s">
        <v>141</v>
      </c>
      <c r="G43" s="90" t="s">
        <v>77</v>
      </c>
      <c r="H43" s="94" t="s">
        <v>78</v>
      </c>
      <c r="J43" s="90" t="s">
        <v>77</v>
      </c>
      <c r="K43" s="94" t="s">
        <v>78</v>
      </c>
      <c r="M43" s="90" t="s">
        <v>77</v>
      </c>
      <c r="N43" s="94" t="s">
        <v>78</v>
      </c>
      <c r="P43" s="90" t="s">
        <v>77</v>
      </c>
      <c r="Q43" s="94" t="s">
        <v>78</v>
      </c>
      <c r="S43" s="90" t="s">
        <v>77</v>
      </c>
      <c r="T43" s="94" t="s">
        <v>78</v>
      </c>
      <c r="V43" s="90" t="s">
        <v>77</v>
      </c>
      <c r="W43" s="94" t="s">
        <v>78</v>
      </c>
      <c r="Y43" s="113"/>
      <c r="Z43" s="113"/>
      <c r="AA43" s="113"/>
      <c r="AB43" s="113"/>
      <c r="AC43" s="113"/>
      <c r="AD43" s="113"/>
      <c r="AE43" s="113"/>
      <c r="AF43" s="113"/>
      <c r="AG43" s="113"/>
      <c r="AH43" s="113"/>
      <c r="AI43" s="6"/>
    </row>
    <row r="44" spans="1:36" ht="12.75" x14ac:dyDescent="0.2">
      <c r="C44" s="187" t="str">
        <f>IF(Budget!C44="","", Budget!C44)</f>
        <v>NAME 1</v>
      </c>
      <c r="D44" s="186" t="str">
        <f>IF(Budget!D44="","", Budget!D44)</f>
        <v>NAME 1</v>
      </c>
      <c r="E44" s="188"/>
      <c r="F44" s="189">
        <f>Budget!F44</f>
        <v>0</v>
      </c>
      <c r="G44" s="100">
        <f>J44+M44+P44+S44+V44</f>
        <v>0</v>
      </c>
      <c r="H44" s="101">
        <f>K44+N44+Q44+T44+W44</f>
        <v>0</v>
      </c>
      <c r="J44" s="38"/>
      <c r="K44" s="101">
        <f>ROUND(J44*$F44,0)</f>
        <v>0</v>
      </c>
      <c r="L44" s="8"/>
      <c r="M44" s="38"/>
      <c r="N44" s="101">
        <f>ROUND(M44*$F44,0)</f>
        <v>0</v>
      </c>
      <c r="P44" s="38"/>
      <c r="Q44" s="101">
        <f>ROUND(P44*$F44,0)</f>
        <v>0</v>
      </c>
      <c r="S44" s="38"/>
      <c r="T44" s="101">
        <f>ROUND(S44*$F44,0)</f>
        <v>0</v>
      </c>
      <c r="V44" s="38"/>
      <c r="W44" s="101">
        <f>ROUND(V44*$F44,0)</f>
        <v>0</v>
      </c>
      <c r="Y44" s="36"/>
      <c r="Z44" s="36"/>
      <c r="AA44" s="36"/>
      <c r="AB44" s="36"/>
      <c r="AC44" s="36"/>
      <c r="AD44" s="36"/>
      <c r="AE44" s="36"/>
      <c r="AF44" s="36"/>
      <c r="AG44" s="36"/>
      <c r="AH44" s="36"/>
      <c r="AI44" s="6"/>
    </row>
    <row r="45" spans="1:36" ht="12.75" x14ac:dyDescent="0.2">
      <c r="C45" s="187" t="str">
        <f>IF(Budget!C45="","", Budget!C45)</f>
        <v>NAME 2</v>
      </c>
      <c r="D45" s="186" t="str">
        <f>IF(Budget!D45="","", Budget!D45)</f>
        <v>NAME 2</v>
      </c>
      <c r="E45" s="188"/>
      <c r="F45" s="189">
        <f>Budget!F45</f>
        <v>0</v>
      </c>
      <c r="G45" s="100">
        <f t="shared" ref="G45:H57" si="11">J45+M45+P45+S45+V45</f>
        <v>0</v>
      </c>
      <c r="H45" s="101">
        <f t="shared" si="11"/>
        <v>0</v>
      </c>
      <c r="J45" s="38"/>
      <c r="K45" s="101">
        <f t="shared" ref="K45:K68" si="12">ROUND(J45*$F45,0)</f>
        <v>0</v>
      </c>
      <c r="L45" s="8"/>
      <c r="M45" s="38"/>
      <c r="N45" s="101">
        <f t="shared" ref="N45:N68" si="13">ROUND(M45*$F45,0)</f>
        <v>0</v>
      </c>
      <c r="P45" s="38"/>
      <c r="Q45" s="101">
        <f t="shared" ref="Q45:Q68" si="14">ROUND(P45*$F45,0)</f>
        <v>0</v>
      </c>
      <c r="S45" s="38"/>
      <c r="T45" s="101">
        <f t="shared" ref="T45:T68" si="15">ROUND(S45*$F45,0)</f>
        <v>0</v>
      </c>
      <c r="V45" s="38"/>
      <c r="W45" s="101">
        <f t="shared" ref="W45:W68" si="16">ROUND(V45*$F45,0)</f>
        <v>0</v>
      </c>
      <c r="Y45" s="36"/>
      <c r="Z45" s="36"/>
      <c r="AA45" s="36"/>
      <c r="AB45" s="36"/>
      <c r="AC45" s="36"/>
      <c r="AD45" s="36"/>
      <c r="AE45" s="36"/>
      <c r="AF45" s="36"/>
      <c r="AG45" s="36"/>
      <c r="AH45" s="36"/>
      <c r="AI45" s="6"/>
    </row>
    <row r="46" spans="1:36" ht="13.5" customHeight="1" x14ac:dyDescent="0.2">
      <c r="C46" s="187" t="str">
        <f>IF(Budget!C46="","", Budget!C46)</f>
        <v>NAME 3</v>
      </c>
      <c r="D46" s="186" t="str">
        <f>IF(Budget!D46="","", Budget!D46)</f>
        <v>NAME 3</v>
      </c>
      <c r="E46" s="188"/>
      <c r="F46" s="189">
        <f>Budget!F46</f>
        <v>0</v>
      </c>
      <c r="G46" s="100">
        <f t="shared" si="11"/>
        <v>0</v>
      </c>
      <c r="H46" s="101">
        <f t="shared" si="11"/>
        <v>0</v>
      </c>
      <c r="J46" s="38"/>
      <c r="K46" s="101">
        <f t="shared" si="12"/>
        <v>0</v>
      </c>
      <c r="L46" s="8"/>
      <c r="M46" s="38"/>
      <c r="N46" s="101">
        <f t="shared" si="13"/>
        <v>0</v>
      </c>
      <c r="P46" s="38"/>
      <c r="Q46" s="101">
        <f t="shared" si="14"/>
        <v>0</v>
      </c>
      <c r="S46" s="38"/>
      <c r="T46" s="101">
        <f t="shared" si="15"/>
        <v>0</v>
      </c>
      <c r="V46" s="38"/>
      <c r="W46" s="101">
        <f t="shared" si="16"/>
        <v>0</v>
      </c>
      <c r="Y46" s="36"/>
      <c r="Z46" s="36"/>
      <c r="AA46" s="36"/>
      <c r="AB46" s="36"/>
      <c r="AC46" s="36"/>
      <c r="AD46" s="36"/>
      <c r="AE46" s="36"/>
      <c r="AF46" s="36"/>
      <c r="AG46" s="36"/>
      <c r="AH46" s="36"/>
      <c r="AI46" s="6"/>
    </row>
    <row r="47" spans="1:36" ht="12.75" x14ac:dyDescent="0.2">
      <c r="C47" s="187" t="str">
        <f>IF(Budget!C47="","", Budget!C47)</f>
        <v>NAME 4</v>
      </c>
      <c r="D47" s="186" t="str">
        <f>IF(Budget!D47="","", Budget!D47)</f>
        <v>NAME 4</v>
      </c>
      <c r="E47" s="188"/>
      <c r="F47" s="189">
        <f>Budget!F47</f>
        <v>0</v>
      </c>
      <c r="G47" s="100">
        <f t="shared" si="11"/>
        <v>0</v>
      </c>
      <c r="H47" s="101">
        <f t="shared" si="11"/>
        <v>0</v>
      </c>
      <c r="J47" s="38"/>
      <c r="K47" s="101">
        <f t="shared" si="12"/>
        <v>0</v>
      </c>
      <c r="L47" s="8"/>
      <c r="M47" s="38"/>
      <c r="N47" s="101">
        <f t="shared" si="13"/>
        <v>0</v>
      </c>
      <c r="P47" s="38"/>
      <c r="Q47" s="101">
        <f>ROUND(P47*$F47,0)</f>
        <v>0</v>
      </c>
      <c r="S47" s="38"/>
      <c r="T47" s="101">
        <f t="shared" si="15"/>
        <v>0</v>
      </c>
      <c r="V47" s="38"/>
      <c r="W47" s="101">
        <f>ROUND(V47*$F47,0)</f>
        <v>0</v>
      </c>
      <c r="Y47" s="36"/>
      <c r="Z47" s="36"/>
      <c r="AA47" s="36"/>
      <c r="AB47" s="36"/>
      <c r="AC47" s="36"/>
      <c r="AD47" s="36"/>
      <c r="AE47" s="36"/>
      <c r="AF47" s="36"/>
      <c r="AG47" s="36"/>
      <c r="AH47" s="36"/>
      <c r="AI47" s="6"/>
    </row>
    <row r="48" spans="1:36" ht="12.75" x14ac:dyDescent="0.2">
      <c r="C48" s="187" t="str">
        <f>IF(Budget!C48="","", Budget!C48)</f>
        <v>NAME 5</v>
      </c>
      <c r="D48" s="186" t="str">
        <f>IF(Budget!D48="","", Budget!D48)</f>
        <v>NAME 5</v>
      </c>
      <c r="E48" s="188"/>
      <c r="F48" s="189">
        <f>Budget!F48</f>
        <v>0</v>
      </c>
      <c r="G48" s="100">
        <f t="shared" si="11"/>
        <v>0</v>
      </c>
      <c r="H48" s="101">
        <f t="shared" si="11"/>
        <v>0</v>
      </c>
      <c r="J48" s="38"/>
      <c r="K48" s="101">
        <f t="shared" si="12"/>
        <v>0</v>
      </c>
      <c r="L48" s="8"/>
      <c r="M48" s="38"/>
      <c r="N48" s="101">
        <f t="shared" si="13"/>
        <v>0</v>
      </c>
      <c r="P48" s="38"/>
      <c r="Q48" s="101">
        <f t="shared" si="14"/>
        <v>0</v>
      </c>
      <c r="S48" s="38"/>
      <c r="T48" s="101">
        <f t="shared" si="15"/>
        <v>0</v>
      </c>
      <c r="V48" s="38"/>
      <c r="W48" s="101">
        <f t="shared" si="16"/>
        <v>0</v>
      </c>
      <c r="Y48" s="36"/>
      <c r="Z48" s="36"/>
      <c r="AA48" s="36"/>
      <c r="AB48" s="36"/>
      <c r="AC48" s="36"/>
      <c r="AD48" s="36"/>
      <c r="AE48" s="36"/>
      <c r="AF48" s="36"/>
      <c r="AG48" s="36"/>
      <c r="AH48" s="36"/>
      <c r="AI48" s="6"/>
    </row>
    <row r="49" spans="3:35" ht="12.75" x14ac:dyDescent="0.2">
      <c r="C49" s="187" t="str">
        <f>IF(Budget!C49="","", Budget!C49)</f>
        <v>NAME 6</v>
      </c>
      <c r="D49" s="186" t="str">
        <f>IF(Budget!D49="","", Budget!D49)</f>
        <v>NAME 6</v>
      </c>
      <c r="E49" s="188"/>
      <c r="F49" s="189">
        <f>Budget!F49</f>
        <v>0</v>
      </c>
      <c r="G49" s="100">
        <f t="shared" si="11"/>
        <v>0</v>
      </c>
      <c r="H49" s="101">
        <f t="shared" si="11"/>
        <v>0</v>
      </c>
      <c r="J49" s="38"/>
      <c r="K49" s="101">
        <f t="shared" si="12"/>
        <v>0</v>
      </c>
      <c r="L49" s="8"/>
      <c r="M49" s="38"/>
      <c r="N49" s="101">
        <f t="shared" si="13"/>
        <v>0</v>
      </c>
      <c r="P49" s="38"/>
      <c r="Q49" s="101">
        <f t="shared" si="14"/>
        <v>0</v>
      </c>
      <c r="S49" s="38"/>
      <c r="T49" s="101">
        <f t="shared" si="15"/>
        <v>0</v>
      </c>
      <c r="V49" s="38"/>
      <c r="W49" s="101">
        <f t="shared" si="16"/>
        <v>0</v>
      </c>
      <c r="Y49" s="36"/>
      <c r="Z49" s="36"/>
      <c r="AA49" s="36"/>
      <c r="AB49" s="36"/>
      <c r="AC49" s="36"/>
      <c r="AD49" s="36"/>
      <c r="AE49" s="36"/>
      <c r="AF49" s="36"/>
      <c r="AG49" s="36"/>
      <c r="AH49" s="36"/>
      <c r="AI49" s="6"/>
    </row>
    <row r="50" spans="3:35" ht="12.75" x14ac:dyDescent="0.2">
      <c r="C50" s="187" t="str">
        <f>IF(Budget!C50="","", Budget!C50)</f>
        <v>NAME 7</v>
      </c>
      <c r="D50" s="186" t="str">
        <f>IF(Budget!D50="","", Budget!D50)</f>
        <v>NAME 7</v>
      </c>
      <c r="E50" s="188"/>
      <c r="F50" s="189">
        <f>Budget!F50</f>
        <v>0</v>
      </c>
      <c r="G50" s="100">
        <f t="shared" si="11"/>
        <v>0</v>
      </c>
      <c r="H50" s="101">
        <f t="shared" si="11"/>
        <v>0</v>
      </c>
      <c r="J50" s="38"/>
      <c r="K50" s="101">
        <f t="shared" si="12"/>
        <v>0</v>
      </c>
      <c r="L50" s="8"/>
      <c r="M50" s="38"/>
      <c r="N50" s="101">
        <f t="shared" si="13"/>
        <v>0</v>
      </c>
      <c r="P50" s="38"/>
      <c r="Q50" s="101">
        <f t="shared" si="14"/>
        <v>0</v>
      </c>
      <c r="S50" s="38"/>
      <c r="T50" s="101">
        <f t="shared" si="15"/>
        <v>0</v>
      </c>
      <c r="V50" s="38"/>
      <c r="W50" s="101">
        <f t="shared" si="16"/>
        <v>0</v>
      </c>
      <c r="Y50" s="36"/>
      <c r="Z50" s="36"/>
      <c r="AA50" s="36"/>
      <c r="AB50" s="36"/>
      <c r="AC50" s="36"/>
      <c r="AD50" s="36"/>
      <c r="AE50" s="36"/>
      <c r="AF50" s="36"/>
      <c r="AG50" s="36"/>
      <c r="AH50" s="36"/>
      <c r="AI50" s="6"/>
    </row>
    <row r="51" spans="3:35" ht="12.75" x14ac:dyDescent="0.2">
      <c r="C51" s="187" t="str">
        <f>IF(Budget!C51="","", Budget!C51)</f>
        <v>NAME 8</v>
      </c>
      <c r="D51" s="186" t="str">
        <f>IF(Budget!D51="","", Budget!D51)</f>
        <v>NAME 8</v>
      </c>
      <c r="E51" s="188"/>
      <c r="F51" s="189">
        <f>Budget!F51</f>
        <v>0</v>
      </c>
      <c r="G51" s="100">
        <f t="shared" si="11"/>
        <v>0</v>
      </c>
      <c r="H51" s="101">
        <f t="shared" si="11"/>
        <v>0</v>
      </c>
      <c r="J51" s="38"/>
      <c r="K51" s="101">
        <f t="shared" si="12"/>
        <v>0</v>
      </c>
      <c r="L51" s="8"/>
      <c r="M51" s="38"/>
      <c r="N51" s="101">
        <f t="shared" si="13"/>
        <v>0</v>
      </c>
      <c r="P51" s="38"/>
      <c r="Q51" s="101">
        <f t="shared" si="14"/>
        <v>0</v>
      </c>
      <c r="S51" s="38"/>
      <c r="T51" s="101">
        <f t="shared" si="15"/>
        <v>0</v>
      </c>
      <c r="V51" s="38"/>
      <c r="W51" s="101">
        <f t="shared" si="16"/>
        <v>0</v>
      </c>
      <c r="Y51" s="36"/>
      <c r="Z51" s="36"/>
      <c r="AA51" s="36"/>
      <c r="AB51" s="36"/>
      <c r="AC51" s="36"/>
      <c r="AD51" s="36"/>
      <c r="AE51" s="36"/>
      <c r="AF51" s="36"/>
      <c r="AG51" s="36"/>
      <c r="AH51" s="36"/>
      <c r="AI51" s="6"/>
    </row>
    <row r="52" spans="3:35" ht="12.75" x14ac:dyDescent="0.2">
      <c r="C52" s="187" t="str">
        <f>IF(Budget!C52="","", Budget!C52)</f>
        <v>NAME 9</v>
      </c>
      <c r="D52" s="186" t="str">
        <f>IF(Budget!D52="","", Budget!D52)</f>
        <v>NAME 9</v>
      </c>
      <c r="E52" s="188"/>
      <c r="F52" s="189">
        <f>Budget!F52</f>
        <v>0</v>
      </c>
      <c r="G52" s="100">
        <f t="shared" si="11"/>
        <v>0</v>
      </c>
      <c r="H52" s="101">
        <f t="shared" si="11"/>
        <v>0</v>
      </c>
      <c r="J52" s="38"/>
      <c r="K52" s="101">
        <f t="shared" si="12"/>
        <v>0</v>
      </c>
      <c r="L52" s="8"/>
      <c r="M52" s="38"/>
      <c r="N52" s="101">
        <f t="shared" si="13"/>
        <v>0</v>
      </c>
      <c r="P52" s="38"/>
      <c r="Q52" s="101">
        <f t="shared" si="14"/>
        <v>0</v>
      </c>
      <c r="S52" s="38"/>
      <c r="T52" s="101">
        <f t="shared" si="15"/>
        <v>0</v>
      </c>
      <c r="V52" s="38"/>
      <c r="W52" s="101">
        <f t="shared" si="16"/>
        <v>0</v>
      </c>
      <c r="Y52" s="36"/>
      <c r="Z52" s="36"/>
      <c r="AA52" s="36"/>
      <c r="AB52" s="36"/>
      <c r="AC52" s="36"/>
      <c r="AD52" s="36"/>
      <c r="AE52" s="36"/>
      <c r="AF52" s="36"/>
      <c r="AG52" s="36"/>
      <c r="AH52" s="36"/>
      <c r="AI52" s="6"/>
    </row>
    <row r="53" spans="3:35" ht="12.75" x14ac:dyDescent="0.2">
      <c r="C53" s="187" t="str">
        <f>IF(Budget!C53="","", Budget!C53)</f>
        <v>NAME 10</v>
      </c>
      <c r="D53" s="186" t="str">
        <f>IF(Budget!D53="","", Budget!D53)</f>
        <v>NAME 10</v>
      </c>
      <c r="E53" s="188"/>
      <c r="F53" s="189">
        <f>Budget!F53</f>
        <v>0</v>
      </c>
      <c r="G53" s="100">
        <f t="shared" si="11"/>
        <v>0</v>
      </c>
      <c r="H53" s="101">
        <f t="shared" si="11"/>
        <v>0</v>
      </c>
      <c r="J53" s="38"/>
      <c r="K53" s="101">
        <f t="shared" si="12"/>
        <v>0</v>
      </c>
      <c r="L53" s="8"/>
      <c r="M53" s="38"/>
      <c r="N53" s="101">
        <f t="shared" si="13"/>
        <v>0</v>
      </c>
      <c r="P53" s="38"/>
      <c r="Q53" s="101">
        <f t="shared" si="14"/>
        <v>0</v>
      </c>
      <c r="S53" s="38"/>
      <c r="T53" s="101">
        <f t="shared" si="15"/>
        <v>0</v>
      </c>
      <c r="V53" s="38"/>
      <c r="W53" s="101">
        <f t="shared" si="16"/>
        <v>0</v>
      </c>
      <c r="Y53" s="36"/>
      <c r="Z53" s="36"/>
      <c r="AA53" s="36"/>
      <c r="AB53" s="36"/>
      <c r="AC53" s="36"/>
      <c r="AD53" s="36"/>
      <c r="AE53" s="36"/>
      <c r="AF53" s="36"/>
      <c r="AG53" s="36"/>
      <c r="AH53" s="36"/>
      <c r="AI53" s="6"/>
    </row>
    <row r="54" spans="3:35" ht="12.75" x14ac:dyDescent="0.2">
      <c r="C54" s="187" t="str">
        <f>IF(Budget!C54="","", Budget!C54)</f>
        <v>NAME 11</v>
      </c>
      <c r="D54" s="186" t="str">
        <f>IF(Budget!D54="","", Budget!D54)</f>
        <v>NAME 11</v>
      </c>
      <c r="E54" s="188"/>
      <c r="F54" s="189">
        <f>Budget!F54</f>
        <v>0</v>
      </c>
      <c r="G54" s="100">
        <f t="shared" si="11"/>
        <v>0</v>
      </c>
      <c r="H54" s="101">
        <f t="shared" si="11"/>
        <v>0</v>
      </c>
      <c r="J54" s="38"/>
      <c r="K54" s="101">
        <f t="shared" si="12"/>
        <v>0</v>
      </c>
      <c r="L54" s="8"/>
      <c r="M54" s="38"/>
      <c r="N54" s="101">
        <f t="shared" si="13"/>
        <v>0</v>
      </c>
      <c r="P54" s="38"/>
      <c r="Q54" s="101">
        <f t="shared" si="14"/>
        <v>0</v>
      </c>
      <c r="S54" s="38"/>
      <c r="T54" s="101">
        <f t="shared" si="15"/>
        <v>0</v>
      </c>
      <c r="V54" s="38"/>
      <c r="W54" s="101">
        <f t="shared" si="16"/>
        <v>0</v>
      </c>
      <c r="Y54" s="36"/>
      <c r="Z54" s="36"/>
      <c r="AA54" s="36"/>
      <c r="AB54" s="36"/>
      <c r="AC54" s="36"/>
      <c r="AD54" s="36"/>
      <c r="AE54" s="36"/>
      <c r="AF54" s="36"/>
      <c r="AG54" s="36"/>
      <c r="AH54" s="36"/>
      <c r="AI54" s="6"/>
    </row>
    <row r="55" spans="3:35" ht="12.75" x14ac:dyDescent="0.2">
      <c r="C55" s="187" t="str">
        <f>IF(Budget!C55="","", Budget!C55)</f>
        <v>NAME 12</v>
      </c>
      <c r="D55" s="186" t="str">
        <f>IF(Budget!D55="","", Budget!D55)</f>
        <v>NAME 12</v>
      </c>
      <c r="E55" s="188"/>
      <c r="F55" s="189">
        <f>Budget!F55</f>
        <v>0</v>
      </c>
      <c r="G55" s="100">
        <f t="shared" si="11"/>
        <v>0</v>
      </c>
      <c r="H55" s="101">
        <f t="shared" si="11"/>
        <v>0</v>
      </c>
      <c r="J55" s="38"/>
      <c r="K55" s="101">
        <f t="shared" si="12"/>
        <v>0</v>
      </c>
      <c r="L55" s="8"/>
      <c r="M55" s="38"/>
      <c r="N55" s="101">
        <f t="shared" si="13"/>
        <v>0</v>
      </c>
      <c r="P55" s="38"/>
      <c r="Q55" s="101">
        <f t="shared" si="14"/>
        <v>0</v>
      </c>
      <c r="S55" s="38"/>
      <c r="T55" s="101">
        <f t="shared" si="15"/>
        <v>0</v>
      </c>
      <c r="V55" s="38"/>
      <c r="W55" s="101">
        <f t="shared" si="16"/>
        <v>0</v>
      </c>
      <c r="Y55" s="36"/>
      <c r="Z55" s="36"/>
      <c r="AA55" s="36"/>
      <c r="AB55" s="36"/>
      <c r="AC55" s="36"/>
      <c r="AD55" s="36"/>
      <c r="AE55" s="36"/>
      <c r="AF55" s="36"/>
      <c r="AG55" s="36"/>
      <c r="AH55" s="36"/>
      <c r="AI55" s="6"/>
    </row>
    <row r="56" spans="3:35" ht="12.75" x14ac:dyDescent="0.2">
      <c r="C56" s="187" t="str">
        <f>IF(Budget!C56="","", Budget!C56)</f>
        <v>NAME 13</v>
      </c>
      <c r="D56" s="186" t="str">
        <f>IF(Budget!D56="","", Budget!D56)</f>
        <v>NAME 13</v>
      </c>
      <c r="E56" s="188"/>
      <c r="F56" s="189">
        <f>Budget!F56</f>
        <v>0</v>
      </c>
      <c r="G56" s="100">
        <f t="shared" si="11"/>
        <v>0</v>
      </c>
      <c r="H56" s="101">
        <f t="shared" si="11"/>
        <v>0</v>
      </c>
      <c r="J56" s="38"/>
      <c r="K56" s="101">
        <f t="shared" si="12"/>
        <v>0</v>
      </c>
      <c r="L56" s="8"/>
      <c r="M56" s="38"/>
      <c r="N56" s="101">
        <f t="shared" si="13"/>
        <v>0</v>
      </c>
      <c r="P56" s="38"/>
      <c r="Q56" s="101">
        <f t="shared" si="14"/>
        <v>0</v>
      </c>
      <c r="S56" s="38"/>
      <c r="T56" s="101">
        <f t="shared" si="15"/>
        <v>0</v>
      </c>
      <c r="V56" s="38"/>
      <c r="W56" s="101">
        <f t="shared" si="16"/>
        <v>0</v>
      </c>
      <c r="Y56" s="36"/>
      <c r="Z56" s="36"/>
      <c r="AA56" s="36"/>
      <c r="AB56" s="36"/>
      <c r="AC56" s="36"/>
      <c r="AD56" s="36"/>
      <c r="AE56" s="36"/>
      <c r="AF56" s="36"/>
      <c r="AG56" s="36"/>
      <c r="AH56" s="36"/>
      <c r="AI56" s="6"/>
    </row>
    <row r="57" spans="3:35" ht="12.75" x14ac:dyDescent="0.2">
      <c r="C57" s="187" t="str">
        <f>IF(Budget!C57="","", Budget!C57)</f>
        <v>NAME 14</v>
      </c>
      <c r="D57" s="186" t="str">
        <f>IF(Budget!D57="","", Budget!D57)</f>
        <v>NAME 14</v>
      </c>
      <c r="E57" s="188"/>
      <c r="F57" s="189">
        <f>Budget!F57</f>
        <v>0</v>
      </c>
      <c r="G57" s="100">
        <f t="shared" si="11"/>
        <v>0</v>
      </c>
      <c r="H57" s="101">
        <f t="shared" si="11"/>
        <v>0</v>
      </c>
      <c r="J57" s="38"/>
      <c r="K57" s="101">
        <f t="shared" si="12"/>
        <v>0</v>
      </c>
      <c r="L57" s="8"/>
      <c r="M57" s="38"/>
      <c r="N57" s="101">
        <f t="shared" si="13"/>
        <v>0</v>
      </c>
      <c r="P57" s="38"/>
      <c r="Q57" s="101">
        <f t="shared" si="14"/>
        <v>0</v>
      </c>
      <c r="S57" s="38"/>
      <c r="T57" s="101">
        <f t="shared" si="15"/>
        <v>0</v>
      </c>
      <c r="V57" s="38"/>
      <c r="W57" s="101">
        <f t="shared" si="16"/>
        <v>0</v>
      </c>
      <c r="Y57" s="36"/>
      <c r="Z57" s="36"/>
      <c r="AA57" s="36"/>
      <c r="AB57" s="36"/>
      <c r="AC57" s="36"/>
      <c r="AD57" s="36"/>
      <c r="AE57" s="36"/>
      <c r="AF57" s="36"/>
      <c r="AG57" s="36"/>
      <c r="AH57" s="36"/>
      <c r="AI57" s="6"/>
    </row>
    <row r="58" spans="3:35" ht="12.75" x14ac:dyDescent="0.2">
      <c r="C58" s="187" t="str">
        <f>IF(Budget!C58="","", Budget!C58)</f>
        <v>NAME 15</v>
      </c>
      <c r="D58" s="186" t="str">
        <f>IF(Budget!D58="","", Budget!D58)</f>
        <v>NAME 15</v>
      </c>
      <c r="E58" s="188"/>
      <c r="F58" s="189">
        <f>Budget!F58</f>
        <v>0</v>
      </c>
      <c r="G58" s="100">
        <f t="shared" ref="G58:G68" si="17">J58+M58+P58+S58+V58</f>
        <v>0</v>
      </c>
      <c r="H58" s="101">
        <f t="shared" ref="H58:H68" si="18">K58+N58+Q58+T58+W58</f>
        <v>0</v>
      </c>
      <c r="J58" s="38"/>
      <c r="K58" s="101">
        <f t="shared" si="12"/>
        <v>0</v>
      </c>
      <c r="L58" s="8"/>
      <c r="M58" s="38"/>
      <c r="N58" s="101">
        <f t="shared" si="13"/>
        <v>0</v>
      </c>
      <c r="P58" s="38"/>
      <c r="Q58" s="101">
        <f t="shared" si="14"/>
        <v>0</v>
      </c>
      <c r="S58" s="38"/>
      <c r="T58" s="101">
        <f t="shared" si="15"/>
        <v>0</v>
      </c>
      <c r="V58" s="38"/>
      <c r="W58" s="101">
        <f t="shared" si="16"/>
        <v>0</v>
      </c>
      <c r="Y58" s="36"/>
      <c r="Z58" s="36"/>
      <c r="AA58" s="36"/>
      <c r="AB58" s="36"/>
      <c r="AC58" s="36"/>
      <c r="AD58" s="36"/>
      <c r="AE58" s="36"/>
      <c r="AF58" s="36"/>
      <c r="AG58" s="36"/>
      <c r="AH58" s="36"/>
      <c r="AI58" s="6"/>
    </row>
    <row r="59" spans="3:35" ht="12.75" x14ac:dyDescent="0.2">
      <c r="C59" s="187" t="str">
        <f>IF(Budget!C59="","", Budget!C59)</f>
        <v>NAME 16</v>
      </c>
      <c r="D59" s="186" t="str">
        <f>IF(Budget!D59="","", Budget!D59)</f>
        <v>NAME 16</v>
      </c>
      <c r="E59" s="188"/>
      <c r="F59" s="189">
        <f>Budget!F59</f>
        <v>0</v>
      </c>
      <c r="G59" s="100">
        <f t="shared" si="17"/>
        <v>0</v>
      </c>
      <c r="H59" s="101">
        <f t="shared" si="18"/>
        <v>0</v>
      </c>
      <c r="J59" s="38"/>
      <c r="K59" s="101">
        <f t="shared" si="12"/>
        <v>0</v>
      </c>
      <c r="L59" s="8"/>
      <c r="M59" s="38"/>
      <c r="N59" s="101">
        <f t="shared" si="13"/>
        <v>0</v>
      </c>
      <c r="P59" s="38"/>
      <c r="Q59" s="101">
        <f t="shared" si="14"/>
        <v>0</v>
      </c>
      <c r="S59" s="38"/>
      <c r="T59" s="101">
        <f t="shared" si="15"/>
        <v>0</v>
      </c>
      <c r="V59" s="38"/>
      <c r="W59" s="101">
        <f t="shared" si="16"/>
        <v>0</v>
      </c>
      <c r="Y59" s="36"/>
      <c r="Z59" s="36"/>
      <c r="AA59" s="36"/>
      <c r="AB59" s="36"/>
      <c r="AC59" s="36"/>
      <c r="AD59" s="36"/>
      <c r="AE59" s="36"/>
      <c r="AF59" s="36"/>
      <c r="AG59" s="36"/>
      <c r="AH59" s="36"/>
      <c r="AI59" s="6"/>
    </row>
    <row r="60" spans="3:35" ht="12.75" x14ac:dyDescent="0.2">
      <c r="C60" s="187" t="str">
        <f>IF(Budget!C60="","", Budget!C60)</f>
        <v>NAME 17</v>
      </c>
      <c r="D60" s="186" t="str">
        <f>IF(Budget!D60="","", Budget!D60)</f>
        <v>NAME 17</v>
      </c>
      <c r="E60" s="188"/>
      <c r="F60" s="189">
        <f>Budget!F60</f>
        <v>0</v>
      </c>
      <c r="G60" s="100">
        <f t="shared" si="17"/>
        <v>0</v>
      </c>
      <c r="H60" s="101">
        <f t="shared" si="18"/>
        <v>0</v>
      </c>
      <c r="J60" s="38"/>
      <c r="K60" s="101">
        <f t="shared" si="12"/>
        <v>0</v>
      </c>
      <c r="L60" s="8"/>
      <c r="M60" s="38"/>
      <c r="N60" s="101">
        <f t="shared" si="13"/>
        <v>0</v>
      </c>
      <c r="P60" s="38"/>
      <c r="Q60" s="101">
        <f t="shared" si="14"/>
        <v>0</v>
      </c>
      <c r="S60" s="38"/>
      <c r="T60" s="101">
        <f t="shared" si="15"/>
        <v>0</v>
      </c>
      <c r="V60" s="38"/>
      <c r="W60" s="101">
        <f t="shared" si="16"/>
        <v>0</v>
      </c>
      <c r="Y60" s="36"/>
      <c r="Z60" s="36"/>
      <c r="AA60" s="36"/>
      <c r="AB60" s="36"/>
      <c r="AC60" s="36"/>
      <c r="AD60" s="36"/>
      <c r="AE60" s="36"/>
      <c r="AF60" s="36"/>
      <c r="AG60" s="36"/>
      <c r="AH60" s="36"/>
      <c r="AI60" s="6"/>
    </row>
    <row r="61" spans="3:35" ht="12.75" x14ac:dyDescent="0.2">
      <c r="C61" s="187" t="str">
        <f>IF(Budget!C61="","", Budget!C61)</f>
        <v>NAME 18</v>
      </c>
      <c r="D61" s="186" t="str">
        <f>IF(Budget!D61="","", Budget!D61)</f>
        <v>NAME 18</v>
      </c>
      <c r="E61" s="188"/>
      <c r="F61" s="189">
        <f>Budget!F61</f>
        <v>0</v>
      </c>
      <c r="G61" s="100">
        <f t="shared" si="17"/>
        <v>0</v>
      </c>
      <c r="H61" s="101">
        <f t="shared" si="18"/>
        <v>0</v>
      </c>
      <c r="J61" s="38"/>
      <c r="K61" s="101">
        <f t="shared" si="12"/>
        <v>0</v>
      </c>
      <c r="L61" s="8"/>
      <c r="M61" s="38"/>
      <c r="N61" s="101">
        <f t="shared" si="13"/>
        <v>0</v>
      </c>
      <c r="P61" s="38"/>
      <c r="Q61" s="101">
        <f t="shared" si="14"/>
        <v>0</v>
      </c>
      <c r="S61" s="38"/>
      <c r="T61" s="101">
        <f t="shared" si="15"/>
        <v>0</v>
      </c>
      <c r="V61" s="38"/>
      <c r="W61" s="101">
        <f t="shared" si="16"/>
        <v>0</v>
      </c>
      <c r="Y61" s="36"/>
      <c r="Z61" s="36"/>
      <c r="AA61" s="36"/>
      <c r="AB61" s="36"/>
      <c r="AC61" s="36"/>
      <c r="AD61" s="36"/>
      <c r="AE61" s="36"/>
      <c r="AF61" s="36"/>
      <c r="AG61" s="36"/>
      <c r="AH61" s="36"/>
      <c r="AI61" s="6"/>
    </row>
    <row r="62" spans="3:35" ht="12.75" x14ac:dyDescent="0.2">
      <c r="C62" s="187" t="str">
        <f>IF(Budget!C62="","", Budget!C62)</f>
        <v>NAME 19</v>
      </c>
      <c r="D62" s="186" t="str">
        <f>IF(Budget!D62="","", Budget!D62)</f>
        <v>NAME 19</v>
      </c>
      <c r="E62" s="188"/>
      <c r="F62" s="189">
        <f>Budget!F62</f>
        <v>0</v>
      </c>
      <c r="G62" s="100">
        <f t="shared" si="17"/>
        <v>0</v>
      </c>
      <c r="H62" s="101">
        <f t="shared" si="18"/>
        <v>0</v>
      </c>
      <c r="J62" s="38"/>
      <c r="K62" s="101">
        <f t="shared" si="12"/>
        <v>0</v>
      </c>
      <c r="L62" s="8"/>
      <c r="M62" s="38"/>
      <c r="N62" s="101">
        <f t="shared" si="13"/>
        <v>0</v>
      </c>
      <c r="P62" s="38"/>
      <c r="Q62" s="101">
        <f t="shared" si="14"/>
        <v>0</v>
      </c>
      <c r="S62" s="38"/>
      <c r="T62" s="101">
        <f t="shared" si="15"/>
        <v>0</v>
      </c>
      <c r="V62" s="38"/>
      <c r="W62" s="101">
        <f>ROUND(V62*$F62,0)</f>
        <v>0</v>
      </c>
      <c r="Y62" s="36"/>
      <c r="Z62" s="36"/>
      <c r="AA62" s="36"/>
      <c r="AB62" s="36"/>
      <c r="AC62" s="36"/>
      <c r="AD62" s="36"/>
      <c r="AE62" s="36"/>
      <c r="AF62" s="36"/>
      <c r="AG62" s="36"/>
      <c r="AH62" s="36"/>
      <c r="AI62" s="6"/>
    </row>
    <row r="63" spans="3:35" ht="12.75" x14ac:dyDescent="0.2">
      <c r="C63" s="187" t="str">
        <f>IF(Budget!C63="","", Budget!C63)</f>
        <v>NAME 20</v>
      </c>
      <c r="D63" s="186" t="str">
        <f>IF(Budget!D63="","", Budget!D63)</f>
        <v>NAME 20</v>
      </c>
      <c r="E63" s="188"/>
      <c r="F63" s="189">
        <f>Budget!F63</f>
        <v>0</v>
      </c>
      <c r="G63" s="100">
        <f t="shared" si="17"/>
        <v>0</v>
      </c>
      <c r="H63" s="101">
        <f t="shared" si="18"/>
        <v>0</v>
      </c>
      <c r="J63" s="38"/>
      <c r="K63" s="101">
        <f>ROUND(J63*$F63,0)</f>
        <v>0</v>
      </c>
      <c r="L63" s="8"/>
      <c r="M63" s="38"/>
      <c r="N63" s="101">
        <f t="shared" si="13"/>
        <v>0</v>
      </c>
      <c r="P63" s="38"/>
      <c r="Q63" s="101">
        <f>ROUND(P63*$F63,0)</f>
        <v>0</v>
      </c>
      <c r="S63" s="38"/>
      <c r="T63" s="101">
        <f t="shared" si="15"/>
        <v>0</v>
      </c>
      <c r="V63" s="38"/>
      <c r="W63" s="101">
        <f t="shared" si="16"/>
        <v>0</v>
      </c>
      <c r="Y63" s="36"/>
      <c r="Z63" s="36"/>
      <c r="AA63" s="36"/>
      <c r="AB63" s="36"/>
      <c r="AC63" s="36"/>
      <c r="AD63" s="36"/>
      <c r="AE63" s="36"/>
      <c r="AF63" s="36"/>
      <c r="AG63" s="36"/>
      <c r="AH63" s="36"/>
      <c r="AI63" s="6"/>
    </row>
    <row r="64" spans="3:35" ht="12.75" x14ac:dyDescent="0.2">
      <c r="C64" s="187" t="str">
        <f>IF(Budget!C64="","", Budget!C64)</f>
        <v>NAME 21</v>
      </c>
      <c r="D64" s="186" t="str">
        <f>IF(Budget!D64="","", Budget!D64)</f>
        <v>NAME 21</v>
      </c>
      <c r="E64" s="188"/>
      <c r="F64" s="189">
        <f>Budget!F64</f>
        <v>0</v>
      </c>
      <c r="G64" s="100">
        <f t="shared" si="17"/>
        <v>0</v>
      </c>
      <c r="H64" s="101">
        <f t="shared" si="18"/>
        <v>0</v>
      </c>
      <c r="J64" s="38"/>
      <c r="K64" s="101">
        <f t="shared" si="12"/>
        <v>0</v>
      </c>
      <c r="L64" s="8"/>
      <c r="M64" s="38"/>
      <c r="N64" s="101">
        <f t="shared" si="13"/>
        <v>0</v>
      </c>
      <c r="P64" s="38"/>
      <c r="Q64" s="101">
        <f t="shared" si="14"/>
        <v>0</v>
      </c>
      <c r="S64" s="38"/>
      <c r="T64" s="101">
        <f t="shared" si="15"/>
        <v>0</v>
      </c>
      <c r="V64" s="38"/>
      <c r="W64" s="101">
        <f t="shared" si="16"/>
        <v>0</v>
      </c>
      <c r="Y64" s="36"/>
      <c r="Z64" s="36"/>
      <c r="AA64" s="36"/>
      <c r="AB64" s="36"/>
      <c r="AC64" s="36"/>
      <c r="AD64" s="36"/>
      <c r="AE64" s="36"/>
      <c r="AF64" s="36"/>
      <c r="AG64" s="36"/>
      <c r="AH64" s="36"/>
      <c r="AI64" s="6"/>
    </row>
    <row r="65" spans="1:36" ht="12.75" x14ac:dyDescent="0.2">
      <c r="C65" s="187" t="str">
        <f>IF(Budget!C65="","", Budget!C65)</f>
        <v>NAME 22</v>
      </c>
      <c r="D65" s="186" t="str">
        <f>IF(Budget!D65="","", Budget!D65)</f>
        <v>NAME 22</v>
      </c>
      <c r="E65" s="188"/>
      <c r="F65" s="189">
        <f>Budget!F65</f>
        <v>0</v>
      </c>
      <c r="G65" s="100">
        <f>J65+M65+P65+S65+V65</f>
        <v>0</v>
      </c>
      <c r="H65" s="101">
        <f>K65+N65+Q65+T65+W65</f>
        <v>0</v>
      </c>
      <c r="J65" s="38"/>
      <c r="K65" s="101">
        <f t="shared" si="12"/>
        <v>0</v>
      </c>
      <c r="L65" s="8"/>
      <c r="M65" s="38"/>
      <c r="N65" s="101">
        <f t="shared" si="13"/>
        <v>0</v>
      </c>
      <c r="P65" s="38"/>
      <c r="Q65" s="101">
        <f t="shared" si="14"/>
        <v>0</v>
      </c>
      <c r="S65" s="38"/>
      <c r="T65" s="101">
        <f t="shared" si="15"/>
        <v>0</v>
      </c>
      <c r="V65" s="38"/>
      <c r="W65" s="101">
        <f t="shared" si="16"/>
        <v>0</v>
      </c>
      <c r="Y65" s="36"/>
      <c r="Z65" s="36"/>
      <c r="AA65" s="36"/>
      <c r="AB65" s="36"/>
      <c r="AC65" s="36"/>
      <c r="AD65" s="36"/>
      <c r="AE65" s="36"/>
      <c r="AF65" s="36"/>
      <c r="AG65" s="36"/>
      <c r="AH65" s="36"/>
      <c r="AI65" s="6"/>
    </row>
    <row r="66" spans="1:36" ht="12.75" x14ac:dyDescent="0.2">
      <c r="C66" s="187" t="str">
        <f>IF(Budget!C66="","", Budget!C66)</f>
        <v>NAME 23</v>
      </c>
      <c r="D66" s="186" t="str">
        <f>IF(Budget!D66="","", Budget!D66)</f>
        <v>NAME 23</v>
      </c>
      <c r="E66" s="188"/>
      <c r="F66" s="189">
        <f>Budget!F66</f>
        <v>0</v>
      </c>
      <c r="G66" s="100">
        <f t="shared" si="17"/>
        <v>0</v>
      </c>
      <c r="H66" s="101">
        <f t="shared" si="18"/>
        <v>0</v>
      </c>
      <c r="J66" s="38"/>
      <c r="K66" s="101">
        <f t="shared" si="12"/>
        <v>0</v>
      </c>
      <c r="L66" s="8"/>
      <c r="M66" s="38"/>
      <c r="N66" s="101">
        <f t="shared" si="13"/>
        <v>0</v>
      </c>
      <c r="P66" s="38"/>
      <c r="Q66" s="101">
        <f t="shared" si="14"/>
        <v>0</v>
      </c>
      <c r="S66" s="38"/>
      <c r="T66" s="101">
        <f t="shared" si="15"/>
        <v>0</v>
      </c>
      <c r="V66" s="38"/>
      <c r="W66" s="101">
        <f t="shared" si="16"/>
        <v>0</v>
      </c>
      <c r="Y66" s="36"/>
      <c r="Z66" s="36"/>
      <c r="AA66" s="36"/>
      <c r="AB66" s="36"/>
      <c r="AC66" s="36"/>
      <c r="AD66" s="36"/>
      <c r="AE66" s="36"/>
      <c r="AF66" s="36"/>
      <c r="AG66" s="36"/>
      <c r="AH66" s="36"/>
      <c r="AI66" s="6"/>
    </row>
    <row r="67" spans="1:36" ht="12.75" x14ac:dyDescent="0.2">
      <c r="C67" s="187" t="str">
        <f>IF(Budget!C67="","", Budget!C67)</f>
        <v>NAME 24</v>
      </c>
      <c r="D67" s="186" t="str">
        <f>IF(Budget!D67="","", Budget!D67)</f>
        <v>NAME 24</v>
      </c>
      <c r="E67" s="188"/>
      <c r="F67" s="189">
        <f>Budget!F67</f>
        <v>0</v>
      </c>
      <c r="G67" s="100">
        <f t="shared" si="17"/>
        <v>0</v>
      </c>
      <c r="H67" s="101">
        <f t="shared" si="18"/>
        <v>0</v>
      </c>
      <c r="J67" s="38"/>
      <c r="K67" s="101">
        <f t="shared" si="12"/>
        <v>0</v>
      </c>
      <c r="L67" s="8"/>
      <c r="M67" s="38"/>
      <c r="N67" s="101">
        <f t="shared" si="13"/>
        <v>0</v>
      </c>
      <c r="P67" s="38"/>
      <c r="Q67" s="101">
        <f t="shared" si="14"/>
        <v>0</v>
      </c>
      <c r="S67" s="38"/>
      <c r="T67" s="101">
        <f t="shared" si="15"/>
        <v>0</v>
      </c>
      <c r="V67" s="38"/>
      <c r="W67" s="101">
        <f t="shared" si="16"/>
        <v>0</v>
      </c>
      <c r="Y67" s="36"/>
      <c r="Z67" s="36"/>
      <c r="AA67" s="36"/>
      <c r="AB67" s="36"/>
      <c r="AC67" s="36"/>
      <c r="AD67" s="36"/>
      <c r="AE67" s="36"/>
      <c r="AF67" s="36"/>
      <c r="AG67" s="36"/>
      <c r="AH67" s="36"/>
      <c r="AI67" s="6"/>
    </row>
    <row r="68" spans="1:36" ht="12.75" x14ac:dyDescent="0.2">
      <c r="B68" s="89"/>
      <c r="C68" s="187" t="str">
        <f>IF(Budget!C68="","", Budget!C68)</f>
        <v>NAME 25</v>
      </c>
      <c r="D68" s="186" t="str">
        <f>IF(Budget!D68="","", Budget!D68)</f>
        <v>NAME 25</v>
      </c>
      <c r="E68" s="188"/>
      <c r="F68" s="189">
        <f>Budget!F68</f>
        <v>0</v>
      </c>
      <c r="G68" s="100">
        <f t="shared" si="17"/>
        <v>0</v>
      </c>
      <c r="H68" s="101">
        <f t="shared" si="18"/>
        <v>0</v>
      </c>
      <c r="J68" s="38"/>
      <c r="K68" s="101">
        <f t="shared" si="12"/>
        <v>0</v>
      </c>
      <c r="L68" s="8"/>
      <c r="M68" s="38"/>
      <c r="N68" s="101">
        <f t="shared" si="13"/>
        <v>0</v>
      </c>
      <c r="P68" s="38"/>
      <c r="Q68" s="101">
        <f t="shared" si="14"/>
        <v>0</v>
      </c>
      <c r="S68" s="38"/>
      <c r="T68" s="101">
        <f t="shared" si="15"/>
        <v>0</v>
      </c>
      <c r="V68" s="38"/>
      <c r="W68" s="101">
        <f t="shared" si="16"/>
        <v>0</v>
      </c>
      <c r="Y68" s="36"/>
      <c r="Z68" s="36"/>
      <c r="AA68" s="36"/>
      <c r="AB68" s="36"/>
      <c r="AC68" s="36"/>
      <c r="AD68" s="36"/>
      <c r="AE68" s="36"/>
      <c r="AF68" s="36"/>
      <c r="AG68" s="36"/>
      <c r="AH68" s="36"/>
      <c r="AI68" s="6"/>
    </row>
    <row r="69" spans="1:36" x14ac:dyDescent="0.15">
      <c r="B69" s="89"/>
      <c r="C69" s="102"/>
      <c r="D69" s="102"/>
      <c r="F69" s="9"/>
      <c r="G69" s="104"/>
      <c r="H69" s="105"/>
      <c r="Y69" s="106"/>
      <c r="Z69" s="106"/>
      <c r="AA69" s="106"/>
      <c r="AB69" s="106"/>
      <c r="AC69" s="106"/>
      <c r="AD69" s="106"/>
      <c r="AE69" s="106"/>
      <c r="AF69" s="106"/>
      <c r="AG69" s="106"/>
      <c r="AH69" s="106"/>
      <c r="AI69" s="6"/>
    </row>
    <row r="70" spans="1:36" x14ac:dyDescent="0.15">
      <c r="B70" s="107" t="s">
        <v>78</v>
      </c>
      <c r="G70" s="100">
        <f>SUM(G44:G69)</f>
        <v>0</v>
      </c>
      <c r="H70" s="101">
        <f>SUM(H44:H69)</f>
        <v>0</v>
      </c>
      <c r="J70" s="100">
        <f>SUM(J44:J69)</f>
        <v>0</v>
      </c>
      <c r="K70" s="101">
        <f>SUM(K44:K69)</f>
        <v>0</v>
      </c>
      <c r="L70" s="8"/>
      <c r="M70" s="100">
        <f>SUM(M44:M69)</f>
        <v>0</v>
      </c>
      <c r="N70" s="101">
        <f>SUM(N44:N69)</f>
        <v>0</v>
      </c>
      <c r="P70" s="100">
        <f>SUM(P44:P69)</f>
        <v>0</v>
      </c>
      <c r="Q70" s="101">
        <f>SUM(Q44:Q69)</f>
        <v>0</v>
      </c>
      <c r="S70" s="100">
        <f>SUM(S44:S69)</f>
        <v>0</v>
      </c>
      <c r="T70" s="101">
        <f>SUM(T44:T69)</f>
        <v>0</v>
      </c>
      <c r="V70" s="100">
        <f>SUM(V44:V69)</f>
        <v>0</v>
      </c>
      <c r="W70" s="101">
        <f>SUM(W44:W69)</f>
        <v>0</v>
      </c>
      <c r="Y70" s="108">
        <f t="shared" ref="Y70:AH70" si="19">SUM(Y44:Y69)</f>
        <v>0</v>
      </c>
      <c r="Z70" s="108">
        <f t="shared" si="19"/>
        <v>0</v>
      </c>
      <c r="AA70" s="108">
        <f t="shared" si="19"/>
        <v>0</v>
      </c>
      <c r="AB70" s="108">
        <f t="shared" si="19"/>
        <v>0</v>
      </c>
      <c r="AC70" s="108">
        <f t="shared" si="19"/>
        <v>0</v>
      </c>
      <c r="AD70" s="108">
        <f t="shared" si="19"/>
        <v>0</v>
      </c>
      <c r="AE70" s="108">
        <f t="shared" si="19"/>
        <v>0</v>
      </c>
      <c r="AF70" s="108">
        <f t="shared" si="19"/>
        <v>0</v>
      </c>
      <c r="AG70" s="108">
        <f t="shared" si="19"/>
        <v>0</v>
      </c>
      <c r="AH70" s="108">
        <f t="shared" si="19"/>
        <v>0</v>
      </c>
      <c r="AI70" s="109">
        <f>SUM(Y70:AH70)</f>
        <v>0</v>
      </c>
      <c r="AJ70" s="110" t="str">
        <f>IF(AI70=H70,"","Amount should be equal to amount in Total budget (column H). Please check.")</f>
        <v/>
      </c>
    </row>
    <row r="71" spans="1:36" x14ac:dyDescent="0.15">
      <c r="B71" s="107"/>
      <c r="Y71" s="106"/>
      <c r="Z71" s="106"/>
      <c r="AA71" s="106"/>
      <c r="AB71" s="106"/>
      <c r="AC71" s="106"/>
      <c r="AD71" s="106"/>
      <c r="AE71" s="106"/>
      <c r="AF71" s="106"/>
      <c r="AG71" s="106"/>
      <c r="AH71" s="106"/>
      <c r="AI71" s="6"/>
    </row>
    <row r="72" spans="1:36" x14ac:dyDescent="0.15">
      <c r="A72" s="6" t="s">
        <v>83</v>
      </c>
      <c r="B72" s="17" t="s">
        <v>84</v>
      </c>
      <c r="C72" s="91" t="s">
        <v>85</v>
      </c>
      <c r="D72" s="114"/>
      <c r="E72" s="115"/>
      <c r="F72" s="167"/>
      <c r="G72" s="87"/>
      <c r="H72" s="94" t="s">
        <v>78</v>
      </c>
      <c r="K72" s="94" t="s">
        <v>78</v>
      </c>
      <c r="N72" s="94" t="s">
        <v>78</v>
      </c>
      <c r="Q72" s="94" t="s">
        <v>78</v>
      </c>
      <c r="T72" s="94" t="s">
        <v>78</v>
      </c>
      <c r="W72" s="94" t="s">
        <v>78</v>
      </c>
      <c r="Y72" s="113"/>
      <c r="Z72" s="113"/>
      <c r="AA72" s="113"/>
      <c r="AB72" s="113"/>
      <c r="AC72" s="113"/>
      <c r="AD72" s="113"/>
      <c r="AE72" s="113"/>
      <c r="AF72" s="113"/>
      <c r="AG72" s="113"/>
      <c r="AH72" s="113"/>
      <c r="AI72" s="6"/>
    </row>
    <row r="73" spans="1:36" x14ac:dyDescent="0.15">
      <c r="B73" s="102"/>
      <c r="C73" s="190" t="str">
        <f>IF(Budget!C73="","", Budget!C73)</f>
        <v/>
      </c>
      <c r="D73" s="191" t="str">
        <f>IF(Budget!D73="","", Budget!D73)</f>
        <v/>
      </c>
      <c r="E73" s="191" t="str">
        <f>IF(Budget!E73="","", Budget!E73)</f>
        <v/>
      </c>
      <c r="F73" s="340"/>
      <c r="G73" s="341"/>
      <c r="H73" s="342">
        <f>K73+N73+Q73+T73+W73</f>
        <v>0</v>
      </c>
      <c r="K73" s="37"/>
      <c r="N73" s="37"/>
      <c r="Q73" s="37"/>
      <c r="T73" s="37"/>
      <c r="W73" s="37"/>
      <c r="Y73" s="36"/>
      <c r="Z73" s="36"/>
      <c r="AA73" s="36"/>
      <c r="AB73" s="36"/>
      <c r="AC73" s="36"/>
      <c r="AD73" s="36"/>
      <c r="AE73" s="36"/>
      <c r="AF73" s="36"/>
      <c r="AG73" s="36"/>
      <c r="AH73" s="36"/>
      <c r="AI73" s="6"/>
    </row>
    <row r="74" spans="1:36" ht="12" customHeight="1" x14ac:dyDescent="0.15">
      <c r="B74" s="102"/>
      <c r="C74" s="190" t="str">
        <f>IF(Budget!C74="","", Budget!C74)</f>
        <v/>
      </c>
      <c r="D74" s="191" t="str">
        <f>IF(Budget!D74="","", Budget!D74)</f>
        <v/>
      </c>
      <c r="E74" s="191" t="str">
        <f>IF(Budget!E74="","", Budget!E74)</f>
        <v/>
      </c>
      <c r="F74" s="340"/>
      <c r="G74" s="341"/>
      <c r="H74" s="342">
        <f>K74+N74+Q74+T74+W74</f>
        <v>0</v>
      </c>
      <c r="K74" s="37"/>
      <c r="N74" s="37"/>
      <c r="Q74" s="37"/>
      <c r="T74" s="37"/>
      <c r="W74" s="37"/>
      <c r="Y74" s="36"/>
      <c r="Z74" s="36"/>
      <c r="AA74" s="36"/>
      <c r="AB74" s="36"/>
      <c r="AC74" s="36"/>
      <c r="AD74" s="36"/>
      <c r="AE74" s="36"/>
      <c r="AF74" s="36"/>
      <c r="AG74" s="36"/>
      <c r="AH74" s="36"/>
      <c r="AI74" s="6"/>
    </row>
    <row r="75" spans="1:36" ht="12" customHeight="1" x14ac:dyDescent="0.15">
      <c r="B75" s="102"/>
      <c r="C75" s="190" t="str">
        <f>IF(Budget!C75="","", Budget!C75)</f>
        <v/>
      </c>
      <c r="D75" s="191" t="str">
        <f>IF(Budget!D75="","", Budget!D75)</f>
        <v/>
      </c>
      <c r="E75" s="191" t="str">
        <f>IF(Budget!E75="","", Budget!E75)</f>
        <v/>
      </c>
      <c r="F75" s="340"/>
      <c r="G75" s="341"/>
      <c r="H75" s="342">
        <f>K75+N75+Q75+T75+W75</f>
        <v>0</v>
      </c>
      <c r="K75" s="37"/>
      <c r="N75" s="37"/>
      <c r="Q75" s="37"/>
      <c r="T75" s="37"/>
      <c r="W75" s="37"/>
      <c r="Y75" s="36"/>
      <c r="Z75" s="36"/>
      <c r="AA75" s="36"/>
      <c r="AB75" s="36"/>
      <c r="AC75" s="36"/>
      <c r="AD75" s="36"/>
      <c r="AE75" s="36"/>
      <c r="AF75" s="36"/>
      <c r="AG75" s="36"/>
      <c r="AH75" s="36"/>
      <c r="AI75" s="6"/>
    </row>
    <row r="76" spans="1:36" ht="12" customHeight="1" x14ac:dyDescent="0.15">
      <c r="B76" s="102"/>
      <c r="C76" s="190" t="str">
        <f>IF(Budget!C76="","", Budget!C76)</f>
        <v/>
      </c>
      <c r="D76" s="191" t="str">
        <f>IF(Budget!D76="","", Budget!D76)</f>
        <v/>
      </c>
      <c r="E76" s="191" t="str">
        <f>IF(Budget!E76="","", Budget!E76)</f>
        <v/>
      </c>
      <c r="F76" s="340"/>
      <c r="G76" s="341"/>
      <c r="H76" s="342">
        <f t="shared" ref="H76" si="20">K76+N76+Q76+T76+W76</f>
        <v>0</v>
      </c>
      <c r="K76" s="37"/>
      <c r="N76" s="37"/>
      <c r="Q76" s="37"/>
      <c r="T76" s="37"/>
      <c r="W76" s="37"/>
      <c r="Y76" s="36"/>
      <c r="Z76" s="36"/>
      <c r="AA76" s="36"/>
      <c r="AB76" s="36"/>
      <c r="AC76" s="36"/>
      <c r="AD76" s="36"/>
      <c r="AE76" s="36"/>
      <c r="AF76" s="36"/>
      <c r="AG76" s="36"/>
      <c r="AH76" s="36"/>
      <c r="AI76" s="6"/>
    </row>
    <row r="77" spans="1:36" ht="12" customHeight="1" x14ac:dyDescent="0.15">
      <c r="B77" s="102"/>
      <c r="C77" s="190" t="str">
        <f>IF(Budget!C77="","", Budget!C77)</f>
        <v/>
      </c>
      <c r="D77" s="191" t="str">
        <f>IF(Budget!D77="","", Budget!D77)</f>
        <v/>
      </c>
      <c r="E77" s="191" t="str">
        <f>IF(Budget!E77="","", Budget!E77)</f>
        <v/>
      </c>
      <c r="F77" s="340"/>
      <c r="G77" s="341"/>
      <c r="H77" s="342">
        <f t="shared" ref="H77:H81" si="21">K77+N77+Q77+T77+W77</f>
        <v>0</v>
      </c>
      <c r="K77" s="37"/>
      <c r="N77" s="37"/>
      <c r="Q77" s="37"/>
      <c r="T77" s="37"/>
      <c r="W77" s="37"/>
      <c r="Y77" s="36"/>
      <c r="Z77" s="36"/>
      <c r="AA77" s="36"/>
      <c r="AB77" s="36"/>
      <c r="AC77" s="36"/>
      <c r="AD77" s="36"/>
      <c r="AE77" s="36"/>
      <c r="AF77" s="36"/>
      <c r="AG77" s="36"/>
      <c r="AH77" s="36"/>
      <c r="AI77" s="6"/>
    </row>
    <row r="78" spans="1:36" ht="12" customHeight="1" x14ac:dyDescent="0.15">
      <c r="B78" s="102"/>
      <c r="C78" s="41"/>
      <c r="D78" s="42"/>
      <c r="E78" s="42"/>
      <c r="F78" s="340"/>
      <c r="G78" s="341"/>
      <c r="H78" s="342">
        <f t="shared" si="21"/>
        <v>0</v>
      </c>
      <c r="K78" s="37"/>
      <c r="N78" s="37"/>
      <c r="Q78" s="37"/>
      <c r="T78" s="37"/>
      <c r="W78" s="37"/>
      <c r="Y78" s="36"/>
      <c r="Z78" s="36"/>
      <c r="AA78" s="36"/>
      <c r="AB78" s="36"/>
      <c r="AC78" s="36"/>
      <c r="AD78" s="36"/>
      <c r="AE78" s="36"/>
      <c r="AF78" s="36"/>
      <c r="AG78" s="36"/>
      <c r="AH78" s="36"/>
      <c r="AI78" s="6"/>
    </row>
    <row r="79" spans="1:36" ht="12" customHeight="1" x14ac:dyDescent="0.15">
      <c r="B79" s="102"/>
      <c r="C79" s="41"/>
      <c r="D79" s="42"/>
      <c r="E79" s="42"/>
      <c r="F79" s="340"/>
      <c r="G79" s="341"/>
      <c r="H79" s="342">
        <f t="shared" si="21"/>
        <v>0</v>
      </c>
      <c r="K79" s="37"/>
      <c r="N79" s="37"/>
      <c r="Q79" s="37"/>
      <c r="T79" s="37"/>
      <c r="W79" s="37"/>
      <c r="Y79" s="36"/>
      <c r="Z79" s="36"/>
      <c r="AA79" s="36"/>
      <c r="AB79" s="36"/>
      <c r="AC79" s="36"/>
      <c r="AD79" s="36"/>
      <c r="AE79" s="36"/>
      <c r="AF79" s="36"/>
      <c r="AG79" s="36"/>
      <c r="AH79" s="36"/>
      <c r="AI79" s="6"/>
    </row>
    <row r="80" spans="1:36" ht="12" customHeight="1" x14ac:dyDescent="0.15">
      <c r="B80" s="102"/>
      <c r="C80" s="41"/>
      <c r="D80" s="42"/>
      <c r="E80" s="42"/>
      <c r="F80" s="340"/>
      <c r="G80" s="341"/>
      <c r="H80" s="342">
        <f t="shared" si="21"/>
        <v>0</v>
      </c>
      <c r="K80" s="37"/>
      <c r="N80" s="37"/>
      <c r="Q80" s="37"/>
      <c r="T80" s="37"/>
      <c r="W80" s="37"/>
      <c r="Y80" s="36"/>
      <c r="Z80" s="36"/>
      <c r="AA80" s="36"/>
      <c r="AB80" s="36"/>
      <c r="AC80" s="36"/>
      <c r="AD80" s="36"/>
      <c r="AE80" s="36"/>
      <c r="AF80" s="36"/>
      <c r="AG80" s="36"/>
      <c r="AH80" s="36"/>
      <c r="AI80" s="6"/>
    </row>
    <row r="81" spans="1:36" ht="12" customHeight="1" x14ac:dyDescent="0.15">
      <c r="B81" s="102"/>
      <c r="C81" s="41"/>
      <c r="D81" s="42"/>
      <c r="E81" s="42"/>
      <c r="F81" s="340"/>
      <c r="G81" s="341"/>
      <c r="H81" s="342">
        <f t="shared" si="21"/>
        <v>0</v>
      </c>
      <c r="K81" s="37"/>
      <c r="N81" s="37"/>
      <c r="Q81" s="37"/>
      <c r="T81" s="37"/>
      <c r="W81" s="37"/>
      <c r="Y81" s="36"/>
      <c r="Z81" s="36"/>
      <c r="AA81" s="36"/>
      <c r="AB81" s="36"/>
      <c r="AC81" s="36"/>
      <c r="AD81" s="36"/>
      <c r="AE81" s="36"/>
      <c r="AF81" s="36"/>
      <c r="AG81" s="36"/>
      <c r="AH81" s="36"/>
      <c r="AI81" s="6"/>
    </row>
    <row r="82" spans="1:36" ht="12" customHeight="1" x14ac:dyDescent="0.15">
      <c r="B82" s="102"/>
      <c r="C82" s="41"/>
      <c r="D82" s="42"/>
      <c r="E82" s="42"/>
      <c r="F82" s="340"/>
      <c r="G82" s="341"/>
      <c r="H82" s="342">
        <f>K82+N82+Q82+T82+W82</f>
        <v>0</v>
      </c>
      <c r="K82" s="37"/>
      <c r="N82" s="37"/>
      <c r="Q82" s="37"/>
      <c r="T82" s="37"/>
      <c r="W82" s="37"/>
      <c r="Y82" s="36"/>
      <c r="Z82" s="36"/>
      <c r="AA82" s="36"/>
      <c r="AB82" s="36"/>
      <c r="AC82" s="36"/>
      <c r="AD82" s="36"/>
      <c r="AE82" s="36"/>
      <c r="AF82" s="36"/>
      <c r="AG82" s="36"/>
      <c r="AH82" s="36"/>
      <c r="AI82" s="6"/>
    </row>
    <row r="83" spans="1:36" ht="12" customHeight="1" x14ac:dyDescent="0.15">
      <c r="B83" s="102"/>
      <c r="C83" s="41"/>
      <c r="D83" s="42"/>
      <c r="E83" s="42"/>
      <c r="F83" s="340"/>
      <c r="G83" s="341"/>
      <c r="H83" s="342">
        <f>K83+N83+Q83+T83+W83</f>
        <v>0</v>
      </c>
      <c r="K83" s="37"/>
      <c r="N83" s="37"/>
      <c r="Q83" s="37"/>
      <c r="T83" s="37"/>
      <c r="W83" s="37"/>
      <c r="Y83" s="36"/>
      <c r="Z83" s="36"/>
      <c r="AA83" s="36"/>
      <c r="AB83" s="36"/>
      <c r="AC83" s="36"/>
      <c r="AD83" s="36"/>
      <c r="AE83" s="36"/>
      <c r="AF83" s="36"/>
      <c r="AG83" s="36"/>
      <c r="AH83" s="36"/>
      <c r="AI83" s="6"/>
    </row>
    <row r="84" spans="1:36" ht="12" customHeight="1" x14ac:dyDescent="0.15">
      <c r="B84" s="107"/>
      <c r="C84" s="102"/>
      <c r="K84" s="8"/>
      <c r="N84" s="8"/>
      <c r="Q84" s="8"/>
      <c r="T84" s="8"/>
      <c r="W84" s="8"/>
      <c r="Y84" s="106"/>
      <c r="Z84" s="106"/>
      <c r="AA84" s="106"/>
      <c r="AB84" s="106"/>
      <c r="AC84" s="106"/>
      <c r="AD84" s="106"/>
      <c r="AE84" s="106"/>
      <c r="AF84" s="106"/>
      <c r="AG84" s="106"/>
      <c r="AH84" s="106"/>
      <c r="AI84" s="6"/>
    </row>
    <row r="85" spans="1:36" ht="12" customHeight="1" x14ac:dyDescent="0.15">
      <c r="B85" s="107" t="s">
        <v>78</v>
      </c>
      <c r="H85" s="101">
        <f>SUM(H73:H84)</f>
        <v>0</v>
      </c>
      <c r="K85" s="101">
        <f>SUM(K73:K84)</f>
        <v>0</v>
      </c>
      <c r="N85" s="101">
        <f>SUM(N73:N84)</f>
        <v>0</v>
      </c>
      <c r="Q85" s="101">
        <f>SUM(Q73:Q84)</f>
        <v>0</v>
      </c>
      <c r="T85" s="101">
        <f>SUM(T73:T84)</f>
        <v>0</v>
      </c>
      <c r="W85" s="101">
        <f>SUM(W73:W84)</f>
        <v>0</v>
      </c>
      <c r="Y85" s="108">
        <f t="shared" ref="Y85:AH85" si="22">SUM(Y73:Y84)</f>
        <v>0</v>
      </c>
      <c r="Z85" s="108">
        <f t="shared" si="22"/>
        <v>0</v>
      </c>
      <c r="AA85" s="108">
        <f t="shared" si="22"/>
        <v>0</v>
      </c>
      <c r="AB85" s="108">
        <f t="shared" si="22"/>
        <v>0</v>
      </c>
      <c r="AC85" s="108">
        <f t="shared" si="22"/>
        <v>0</v>
      </c>
      <c r="AD85" s="108">
        <f t="shared" si="22"/>
        <v>0</v>
      </c>
      <c r="AE85" s="108">
        <f t="shared" si="22"/>
        <v>0</v>
      </c>
      <c r="AF85" s="108">
        <f t="shared" si="22"/>
        <v>0</v>
      </c>
      <c r="AG85" s="108">
        <f t="shared" si="22"/>
        <v>0</v>
      </c>
      <c r="AH85" s="108">
        <f t="shared" si="22"/>
        <v>0</v>
      </c>
      <c r="AI85" s="109">
        <f>SUM(Y85:AH85)</f>
        <v>0</v>
      </c>
      <c r="AJ85" s="110" t="str">
        <f>IF(AI85=H85,"","Amount should be equal to amount in Total budget (column H). Please check.")</f>
        <v/>
      </c>
    </row>
    <row r="86" spans="1:36" ht="12" customHeight="1" x14ac:dyDescent="0.15">
      <c r="B86" s="107"/>
      <c r="Y86" s="106"/>
      <c r="Z86" s="106"/>
      <c r="AA86" s="106"/>
      <c r="AB86" s="106"/>
      <c r="AC86" s="106"/>
      <c r="AD86" s="106"/>
      <c r="AE86" s="106"/>
      <c r="AF86" s="106"/>
      <c r="AG86" s="106"/>
      <c r="AH86" s="106"/>
      <c r="AI86" s="6"/>
    </row>
    <row r="87" spans="1:36" ht="12" customHeight="1" x14ac:dyDescent="0.15">
      <c r="B87" s="107"/>
      <c r="G87" s="87" t="s">
        <v>86</v>
      </c>
      <c r="J87" s="87" t="s">
        <v>86</v>
      </c>
      <c r="K87" s="8"/>
      <c r="M87" s="87" t="s">
        <v>86</v>
      </c>
      <c r="N87" s="8"/>
      <c r="P87" s="87" t="s">
        <v>86</v>
      </c>
      <c r="Q87" s="8"/>
      <c r="S87" s="87" t="s">
        <v>86</v>
      </c>
      <c r="T87" s="8"/>
      <c r="V87" s="87" t="s">
        <v>86</v>
      </c>
      <c r="W87" s="8"/>
      <c r="Y87" s="106"/>
      <c r="Z87" s="106"/>
      <c r="AA87" s="106"/>
      <c r="AB87" s="106"/>
      <c r="AC87" s="106"/>
      <c r="AD87" s="106"/>
      <c r="AE87" s="106"/>
      <c r="AF87" s="106"/>
      <c r="AG87" s="106"/>
      <c r="AH87" s="106"/>
      <c r="AI87" s="6"/>
    </row>
    <row r="88" spans="1:36" ht="12" customHeight="1" x14ac:dyDescent="0.15">
      <c r="A88" s="6" t="s">
        <v>87</v>
      </c>
      <c r="B88" s="6" t="s">
        <v>88</v>
      </c>
      <c r="C88" s="116" t="s">
        <v>89</v>
      </c>
      <c r="D88" s="93"/>
      <c r="E88" s="92" t="s">
        <v>142</v>
      </c>
      <c r="F88" s="93"/>
      <c r="G88" s="91" t="s">
        <v>90</v>
      </c>
      <c r="H88" s="94" t="s">
        <v>78</v>
      </c>
      <c r="J88" s="91" t="s">
        <v>90</v>
      </c>
      <c r="K88" s="94" t="s">
        <v>78</v>
      </c>
      <c r="M88" s="91" t="s">
        <v>90</v>
      </c>
      <c r="N88" s="94" t="s">
        <v>78</v>
      </c>
      <c r="P88" s="91" t="s">
        <v>90</v>
      </c>
      <c r="Q88" s="94" t="s">
        <v>78</v>
      </c>
      <c r="S88" s="91" t="s">
        <v>90</v>
      </c>
      <c r="T88" s="94" t="s">
        <v>78</v>
      </c>
      <c r="V88" s="91" t="s">
        <v>90</v>
      </c>
      <c r="W88" s="94" t="s">
        <v>78</v>
      </c>
      <c r="Y88" s="113"/>
      <c r="Z88" s="113"/>
      <c r="AA88" s="113"/>
      <c r="AB88" s="113"/>
      <c r="AC88" s="113"/>
      <c r="AD88" s="113"/>
      <c r="AE88" s="113"/>
      <c r="AF88" s="113"/>
      <c r="AG88" s="113"/>
      <c r="AH88" s="113"/>
      <c r="AI88" s="6"/>
    </row>
    <row r="89" spans="1:36" ht="12" customHeight="1" x14ac:dyDescent="0.15">
      <c r="C89" s="186" t="str">
        <f>IF(Budget!C83="","", Budget!C83)</f>
        <v/>
      </c>
      <c r="D89" s="109"/>
      <c r="E89" s="117" t="s">
        <v>143</v>
      </c>
      <c r="F89" s="109"/>
      <c r="G89" s="100">
        <f>J89+M89+P89+S89+V89</f>
        <v>0</v>
      </c>
      <c r="H89" s="101">
        <f>K89+N89+Q89+T89+W89</f>
        <v>0</v>
      </c>
      <c r="J89" s="38"/>
      <c r="K89" s="37"/>
      <c r="L89" s="8"/>
      <c r="M89" s="38"/>
      <c r="N89" s="37"/>
      <c r="P89" s="38"/>
      <c r="Q89" s="37"/>
      <c r="S89" s="38"/>
      <c r="T89" s="37"/>
      <c r="V89" s="38"/>
      <c r="W89" s="37"/>
      <c r="Y89" s="36"/>
      <c r="Z89" s="36"/>
      <c r="AA89" s="36"/>
      <c r="AB89" s="36"/>
      <c r="AC89" s="36"/>
      <c r="AD89" s="36"/>
      <c r="AE89" s="36"/>
      <c r="AF89" s="36"/>
      <c r="AG89" s="36"/>
      <c r="AH89" s="36"/>
      <c r="AI89" s="6"/>
    </row>
    <row r="90" spans="1:36" ht="12" customHeight="1" x14ac:dyDescent="0.15">
      <c r="C90" s="186" t="str">
        <f>IF(Budget!C84="","", Budget!C84)</f>
        <v/>
      </c>
      <c r="D90" s="109"/>
      <c r="E90" s="117" t="s">
        <v>143</v>
      </c>
      <c r="F90" s="109"/>
      <c r="G90" s="100">
        <f t="shared" ref="G90:H102" si="23">J90+M90+P90+S90+V90</f>
        <v>0</v>
      </c>
      <c r="H90" s="101">
        <f t="shared" si="23"/>
        <v>0</v>
      </c>
      <c r="J90" s="38"/>
      <c r="K90" s="37"/>
      <c r="L90" s="8"/>
      <c r="M90" s="38"/>
      <c r="N90" s="37"/>
      <c r="P90" s="38"/>
      <c r="Q90" s="37"/>
      <c r="S90" s="38"/>
      <c r="T90" s="37"/>
      <c r="V90" s="38"/>
      <c r="W90" s="37"/>
      <c r="Y90" s="36"/>
      <c r="Z90" s="36"/>
      <c r="AA90" s="36"/>
      <c r="AB90" s="36"/>
      <c r="AC90" s="36"/>
      <c r="AD90" s="36"/>
      <c r="AE90" s="36"/>
      <c r="AF90" s="36"/>
      <c r="AG90" s="36"/>
      <c r="AH90" s="36"/>
      <c r="AI90" s="6"/>
    </row>
    <row r="91" spans="1:36" ht="12" customHeight="1" x14ac:dyDescent="0.15">
      <c r="C91" s="186" t="str">
        <f>IF(Budget!C85="","", Budget!C85)</f>
        <v/>
      </c>
      <c r="D91" s="109"/>
      <c r="E91" s="117" t="s">
        <v>143</v>
      </c>
      <c r="F91" s="109"/>
      <c r="G91" s="100">
        <f t="shared" si="23"/>
        <v>0</v>
      </c>
      <c r="H91" s="101">
        <f t="shared" si="23"/>
        <v>0</v>
      </c>
      <c r="J91" s="38"/>
      <c r="K91" s="37"/>
      <c r="L91" s="8"/>
      <c r="M91" s="38"/>
      <c r="N91" s="37"/>
      <c r="P91" s="38"/>
      <c r="Q91" s="37"/>
      <c r="S91" s="38"/>
      <c r="T91" s="37"/>
      <c r="V91" s="38"/>
      <c r="W91" s="37"/>
      <c r="Y91" s="36"/>
      <c r="Z91" s="36"/>
      <c r="AA91" s="36"/>
      <c r="AB91" s="36"/>
      <c r="AC91" s="36"/>
      <c r="AD91" s="36"/>
      <c r="AE91" s="36"/>
      <c r="AF91" s="36"/>
      <c r="AG91" s="36"/>
      <c r="AH91" s="36"/>
      <c r="AI91" s="6"/>
    </row>
    <row r="92" spans="1:36" ht="12" customHeight="1" x14ac:dyDescent="0.15">
      <c r="C92" s="186" t="str">
        <f>IF(Budget!C86="","", Budget!C86)</f>
        <v/>
      </c>
      <c r="D92" s="109"/>
      <c r="E92" s="117" t="s">
        <v>143</v>
      </c>
      <c r="F92" s="109"/>
      <c r="G92" s="100">
        <f t="shared" si="23"/>
        <v>0</v>
      </c>
      <c r="H92" s="101">
        <f t="shared" si="23"/>
        <v>0</v>
      </c>
      <c r="J92" s="38"/>
      <c r="K92" s="37"/>
      <c r="L92" s="8"/>
      <c r="M92" s="38"/>
      <c r="N92" s="37"/>
      <c r="P92" s="38"/>
      <c r="Q92" s="37"/>
      <c r="S92" s="38"/>
      <c r="T92" s="37"/>
      <c r="V92" s="38"/>
      <c r="W92" s="37"/>
      <c r="Y92" s="36"/>
      <c r="Z92" s="36"/>
      <c r="AA92" s="36"/>
      <c r="AB92" s="36"/>
      <c r="AC92" s="36"/>
      <c r="AD92" s="36"/>
      <c r="AE92" s="36"/>
      <c r="AF92" s="36"/>
      <c r="AG92" s="36"/>
      <c r="AH92" s="36"/>
      <c r="AI92" s="6"/>
    </row>
    <row r="93" spans="1:36" ht="12" customHeight="1" x14ac:dyDescent="0.15">
      <c r="C93" s="186" t="str">
        <f>IF(Budget!C87="","", Budget!C87)</f>
        <v/>
      </c>
      <c r="D93" s="109"/>
      <c r="E93" s="117" t="s">
        <v>143</v>
      </c>
      <c r="F93" s="109"/>
      <c r="G93" s="100">
        <f t="shared" si="23"/>
        <v>0</v>
      </c>
      <c r="H93" s="101">
        <f t="shared" si="23"/>
        <v>0</v>
      </c>
      <c r="J93" s="38"/>
      <c r="K93" s="37"/>
      <c r="L93" s="8"/>
      <c r="M93" s="38"/>
      <c r="N93" s="37"/>
      <c r="P93" s="38"/>
      <c r="Q93" s="37"/>
      <c r="S93" s="38"/>
      <c r="T93" s="37"/>
      <c r="V93" s="38"/>
      <c r="W93" s="37"/>
      <c r="Y93" s="36"/>
      <c r="Z93" s="36"/>
      <c r="AA93" s="36"/>
      <c r="AB93" s="36"/>
      <c r="AC93" s="36"/>
      <c r="AD93" s="36"/>
      <c r="AE93" s="36"/>
      <c r="AF93" s="36"/>
      <c r="AG93" s="36"/>
      <c r="AH93" s="36"/>
      <c r="AI93" s="6"/>
    </row>
    <row r="94" spans="1:36" ht="12" customHeight="1" x14ac:dyDescent="0.15">
      <c r="C94" s="186" t="str">
        <f>IF(Budget!C88="","", Budget!C88)</f>
        <v/>
      </c>
      <c r="D94" s="109"/>
      <c r="E94" s="117" t="s">
        <v>143</v>
      </c>
      <c r="F94" s="109"/>
      <c r="G94" s="100">
        <f t="shared" si="23"/>
        <v>0</v>
      </c>
      <c r="H94" s="101">
        <f t="shared" si="23"/>
        <v>0</v>
      </c>
      <c r="J94" s="38"/>
      <c r="K94" s="37"/>
      <c r="L94" s="8"/>
      <c r="M94" s="38"/>
      <c r="N94" s="37"/>
      <c r="P94" s="38"/>
      <c r="Q94" s="37"/>
      <c r="S94" s="38"/>
      <c r="T94" s="37"/>
      <c r="V94" s="38"/>
      <c r="W94" s="37"/>
      <c r="Y94" s="36"/>
      <c r="Z94" s="36"/>
      <c r="AA94" s="36"/>
      <c r="AB94" s="36"/>
      <c r="AC94" s="36"/>
      <c r="AD94" s="36"/>
      <c r="AE94" s="36"/>
      <c r="AF94" s="36"/>
      <c r="AG94" s="36"/>
      <c r="AH94" s="36"/>
      <c r="AI94" s="6"/>
    </row>
    <row r="95" spans="1:36" ht="12" customHeight="1" x14ac:dyDescent="0.15">
      <c r="C95" s="186" t="str">
        <f>IF(Budget!C89="","", Budget!C89)</f>
        <v/>
      </c>
      <c r="D95" s="109"/>
      <c r="E95" s="117" t="s">
        <v>143</v>
      </c>
      <c r="F95" s="109"/>
      <c r="G95" s="100">
        <f t="shared" si="23"/>
        <v>0</v>
      </c>
      <c r="H95" s="101">
        <f t="shared" si="23"/>
        <v>0</v>
      </c>
      <c r="J95" s="38"/>
      <c r="K95" s="37"/>
      <c r="L95" s="8"/>
      <c r="M95" s="38"/>
      <c r="N95" s="37"/>
      <c r="P95" s="38"/>
      <c r="Q95" s="37"/>
      <c r="S95" s="38"/>
      <c r="T95" s="37"/>
      <c r="V95" s="38"/>
      <c r="W95" s="37"/>
      <c r="Y95" s="36"/>
      <c r="Z95" s="36"/>
      <c r="AA95" s="36"/>
      <c r="AB95" s="36"/>
      <c r="AC95" s="36"/>
      <c r="AD95" s="36"/>
      <c r="AE95" s="36"/>
      <c r="AF95" s="36"/>
      <c r="AG95" s="36"/>
      <c r="AH95" s="36"/>
      <c r="AI95" s="6"/>
    </row>
    <row r="96" spans="1:36" ht="12" customHeight="1" x14ac:dyDescent="0.15">
      <c r="C96" s="186" t="str">
        <f>IF(Budget!C90="","", Budget!C90)</f>
        <v/>
      </c>
      <c r="D96" s="109"/>
      <c r="E96" s="117" t="s">
        <v>143</v>
      </c>
      <c r="F96" s="109"/>
      <c r="G96" s="100">
        <f t="shared" si="23"/>
        <v>0</v>
      </c>
      <c r="H96" s="101">
        <f t="shared" si="23"/>
        <v>0</v>
      </c>
      <c r="J96" s="38"/>
      <c r="K96" s="37"/>
      <c r="L96" s="8"/>
      <c r="M96" s="38"/>
      <c r="N96" s="37"/>
      <c r="P96" s="38"/>
      <c r="Q96" s="37"/>
      <c r="S96" s="38"/>
      <c r="T96" s="37"/>
      <c r="V96" s="38"/>
      <c r="W96" s="37"/>
      <c r="Y96" s="36"/>
      <c r="Z96" s="36"/>
      <c r="AA96" s="36"/>
      <c r="AB96" s="36"/>
      <c r="AC96" s="36"/>
      <c r="AD96" s="36"/>
      <c r="AE96" s="36"/>
      <c r="AF96" s="36"/>
      <c r="AG96" s="36"/>
      <c r="AH96" s="36"/>
      <c r="AI96" s="6"/>
    </row>
    <row r="97" spans="1:36" ht="12" customHeight="1" x14ac:dyDescent="0.15">
      <c r="C97" s="186" t="str">
        <f>IF(Budget!C91="","", Budget!C91)</f>
        <v/>
      </c>
      <c r="D97" s="109"/>
      <c r="E97" s="117" t="s">
        <v>143</v>
      </c>
      <c r="F97" s="109"/>
      <c r="G97" s="100">
        <f t="shared" si="23"/>
        <v>0</v>
      </c>
      <c r="H97" s="101">
        <f t="shared" si="23"/>
        <v>0</v>
      </c>
      <c r="J97" s="38"/>
      <c r="K97" s="37"/>
      <c r="L97" s="8"/>
      <c r="M97" s="38"/>
      <c r="N97" s="37"/>
      <c r="P97" s="38"/>
      <c r="Q97" s="37"/>
      <c r="S97" s="38"/>
      <c r="T97" s="37"/>
      <c r="V97" s="38"/>
      <c r="W97" s="37"/>
      <c r="Y97" s="36"/>
      <c r="Z97" s="36"/>
      <c r="AA97" s="36"/>
      <c r="AB97" s="36"/>
      <c r="AC97" s="36"/>
      <c r="AD97" s="36"/>
      <c r="AE97" s="36"/>
      <c r="AF97" s="36"/>
      <c r="AG97" s="36"/>
      <c r="AH97" s="36"/>
      <c r="AI97" s="6"/>
    </row>
    <row r="98" spans="1:36" ht="12" customHeight="1" x14ac:dyDescent="0.15">
      <c r="C98" s="186" t="str">
        <f>IF(Budget!C92="","", Budget!C92)</f>
        <v/>
      </c>
      <c r="D98" s="109"/>
      <c r="E98" s="117" t="s">
        <v>143</v>
      </c>
      <c r="F98" s="109"/>
      <c r="G98" s="100">
        <f t="shared" si="23"/>
        <v>0</v>
      </c>
      <c r="H98" s="101">
        <f t="shared" si="23"/>
        <v>0</v>
      </c>
      <c r="J98" s="38"/>
      <c r="K98" s="37"/>
      <c r="L98" s="8"/>
      <c r="M98" s="38"/>
      <c r="N98" s="37"/>
      <c r="P98" s="38"/>
      <c r="Q98" s="37"/>
      <c r="S98" s="38"/>
      <c r="T98" s="37"/>
      <c r="V98" s="38"/>
      <c r="W98" s="37"/>
      <c r="Y98" s="36"/>
      <c r="Z98" s="36"/>
      <c r="AA98" s="36"/>
      <c r="AB98" s="36"/>
      <c r="AC98" s="36"/>
      <c r="AD98" s="36"/>
      <c r="AE98" s="36"/>
      <c r="AF98" s="36"/>
      <c r="AG98" s="36"/>
      <c r="AH98" s="36"/>
      <c r="AI98" s="6"/>
    </row>
    <row r="99" spans="1:36" ht="12" customHeight="1" x14ac:dyDescent="0.15">
      <c r="C99" s="186" t="str">
        <f>IF(Budget!C93="","", Budget!C93)</f>
        <v/>
      </c>
      <c r="D99" s="109"/>
      <c r="E99" s="117" t="s">
        <v>143</v>
      </c>
      <c r="F99" s="109"/>
      <c r="G99" s="100">
        <f t="shared" si="23"/>
        <v>0</v>
      </c>
      <c r="H99" s="101">
        <f t="shared" si="23"/>
        <v>0</v>
      </c>
      <c r="J99" s="38"/>
      <c r="K99" s="37"/>
      <c r="L99" s="8"/>
      <c r="M99" s="38"/>
      <c r="N99" s="37"/>
      <c r="P99" s="38"/>
      <c r="Q99" s="37"/>
      <c r="S99" s="38"/>
      <c r="T99" s="37"/>
      <c r="V99" s="38"/>
      <c r="W99" s="37"/>
      <c r="Y99" s="36"/>
      <c r="Z99" s="36"/>
      <c r="AA99" s="36"/>
      <c r="AB99" s="36"/>
      <c r="AC99" s="36"/>
      <c r="AD99" s="36"/>
      <c r="AE99" s="36"/>
      <c r="AF99" s="36"/>
      <c r="AG99" s="36"/>
      <c r="AH99" s="36"/>
      <c r="AI99" s="6"/>
    </row>
    <row r="100" spans="1:36" ht="12" customHeight="1" x14ac:dyDescent="0.15">
      <c r="C100" s="186" t="str">
        <f>IF(Budget!C94="","", Budget!C94)</f>
        <v/>
      </c>
      <c r="D100" s="109"/>
      <c r="E100" s="117" t="s">
        <v>143</v>
      </c>
      <c r="F100" s="109"/>
      <c r="G100" s="100">
        <f t="shared" si="23"/>
        <v>0</v>
      </c>
      <c r="H100" s="101">
        <f t="shared" si="23"/>
        <v>0</v>
      </c>
      <c r="J100" s="38"/>
      <c r="K100" s="37"/>
      <c r="L100" s="8"/>
      <c r="M100" s="38"/>
      <c r="N100" s="37"/>
      <c r="P100" s="38"/>
      <c r="Q100" s="37"/>
      <c r="S100" s="38"/>
      <c r="T100" s="37"/>
      <c r="V100" s="38"/>
      <c r="W100" s="37"/>
      <c r="Y100" s="36"/>
      <c r="Z100" s="36"/>
      <c r="AA100" s="36"/>
      <c r="AB100" s="36"/>
      <c r="AC100" s="36"/>
      <c r="AD100" s="36"/>
      <c r="AE100" s="36"/>
      <c r="AF100" s="36"/>
      <c r="AG100" s="36"/>
      <c r="AH100" s="36"/>
      <c r="AI100" s="6"/>
    </row>
    <row r="101" spans="1:36" ht="12" customHeight="1" x14ac:dyDescent="0.15">
      <c r="C101" s="186" t="str">
        <f>IF(Budget!C95="","", Budget!C95)</f>
        <v/>
      </c>
      <c r="D101" s="109"/>
      <c r="E101" s="117" t="s">
        <v>143</v>
      </c>
      <c r="F101" s="109"/>
      <c r="G101" s="100">
        <f t="shared" si="23"/>
        <v>0</v>
      </c>
      <c r="H101" s="101">
        <f t="shared" si="23"/>
        <v>0</v>
      </c>
      <c r="J101" s="38"/>
      <c r="K101" s="37"/>
      <c r="L101" s="8"/>
      <c r="M101" s="38"/>
      <c r="N101" s="37"/>
      <c r="P101" s="38"/>
      <c r="Q101" s="37"/>
      <c r="S101" s="38"/>
      <c r="T101" s="37"/>
      <c r="V101" s="38"/>
      <c r="W101" s="37"/>
      <c r="Y101" s="36"/>
      <c r="Z101" s="36"/>
      <c r="AA101" s="36"/>
      <c r="AB101" s="36"/>
      <c r="AC101" s="36"/>
      <c r="AD101" s="36"/>
      <c r="AE101" s="36"/>
      <c r="AF101" s="36"/>
      <c r="AG101" s="36"/>
      <c r="AH101" s="36"/>
      <c r="AI101" s="6"/>
    </row>
    <row r="102" spans="1:36" ht="12" customHeight="1" x14ac:dyDescent="0.15">
      <c r="C102" s="186" t="str">
        <f>IF(Budget!C96="","", Budget!C96)</f>
        <v/>
      </c>
      <c r="D102" s="109"/>
      <c r="E102" s="117" t="s">
        <v>143</v>
      </c>
      <c r="F102" s="109"/>
      <c r="G102" s="100">
        <f t="shared" si="23"/>
        <v>0</v>
      </c>
      <c r="H102" s="101">
        <f t="shared" si="23"/>
        <v>0</v>
      </c>
      <c r="J102" s="38"/>
      <c r="K102" s="37"/>
      <c r="L102" s="8"/>
      <c r="M102" s="38"/>
      <c r="N102" s="37"/>
      <c r="P102" s="38"/>
      <c r="Q102" s="37"/>
      <c r="S102" s="38"/>
      <c r="T102" s="37"/>
      <c r="V102" s="38"/>
      <c r="W102" s="37"/>
      <c r="Y102" s="36"/>
      <c r="Z102" s="36"/>
      <c r="AA102" s="36"/>
      <c r="AB102" s="36"/>
      <c r="AC102" s="36"/>
      <c r="AD102" s="36"/>
      <c r="AE102" s="36"/>
      <c r="AF102" s="36"/>
      <c r="AG102" s="36"/>
      <c r="AH102" s="36"/>
      <c r="AI102" s="6"/>
    </row>
    <row r="103" spans="1:36" ht="12" customHeight="1" x14ac:dyDescent="0.15">
      <c r="C103" s="186" t="str">
        <f>IF(Budget!C97="","", Budget!C97)</f>
        <v/>
      </c>
      <c r="D103" s="109"/>
      <c r="E103" s="117" t="s">
        <v>143</v>
      </c>
      <c r="F103" s="109"/>
      <c r="G103" s="100">
        <f>J103+M103+P103+S103+V103</f>
        <v>0</v>
      </c>
      <c r="H103" s="101">
        <f>K103+N103+Q103+T103+W103</f>
        <v>0</v>
      </c>
      <c r="J103" s="38"/>
      <c r="K103" s="37"/>
      <c r="L103" s="8"/>
      <c r="M103" s="38"/>
      <c r="N103" s="37"/>
      <c r="P103" s="38"/>
      <c r="Q103" s="37"/>
      <c r="S103" s="38"/>
      <c r="T103" s="37"/>
      <c r="V103" s="38"/>
      <c r="W103" s="37"/>
      <c r="Y103" s="36"/>
      <c r="Z103" s="36"/>
      <c r="AA103" s="36"/>
      <c r="AB103" s="36"/>
      <c r="AC103" s="36"/>
      <c r="AD103" s="36"/>
      <c r="AE103" s="36"/>
      <c r="AF103" s="36"/>
      <c r="AG103" s="36"/>
      <c r="AH103" s="36"/>
      <c r="AI103" s="6"/>
    </row>
    <row r="104" spans="1:36" ht="12" customHeight="1" x14ac:dyDescent="0.15">
      <c r="B104" s="89"/>
      <c r="C104" s="89"/>
      <c r="D104" s="89"/>
      <c r="F104" s="9"/>
      <c r="Y104" s="106"/>
      <c r="Z104" s="106"/>
      <c r="AA104" s="106"/>
      <c r="AB104" s="106"/>
      <c r="AC104" s="106"/>
      <c r="AD104" s="106"/>
      <c r="AE104" s="106"/>
      <c r="AF104" s="106"/>
      <c r="AG104" s="106"/>
      <c r="AH104" s="106"/>
      <c r="AI104" s="6"/>
    </row>
    <row r="105" spans="1:36" ht="12" customHeight="1" x14ac:dyDescent="0.15">
      <c r="B105" s="107" t="s">
        <v>78</v>
      </c>
      <c r="G105" s="100">
        <f>SUM(G89:G104)</f>
        <v>0</v>
      </c>
      <c r="H105" s="101">
        <f>SUM(H89:H104)</f>
        <v>0</v>
      </c>
      <c r="J105" s="100">
        <f>SUM(J89:J104)</f>
        <v>0</v>
      </c>
      <c r="K105" s="101">
        <f>SUM(K89:K104)</f>
        <v>0</v>
      </c>
      <c r="L105" s="8"/>
      <c r="M105" s="100">
        <f>SUM(M89:M104)</f>
        <v>0</v>
      </c>
      <c r="N105" s="101">
        <f>SUM(N89:N104)</f>
        <v>0</v>
      </c>
      <c r="P105" s="100">
        <f>SUM(P89:P104)</f>
        <v>0</v>
      </c>
      <c r="Q105" s="101">
        <f>SUM(Q89:Q104)</f>
        <v>0</v>
      </c>
      <c r="S105" s="100">
        <f>SUM(S89:S104)</f>
        <v>0</v>
      </c>
      <c r="T105" s="101">
        <f>SUM(T89:T104)</f>
        <v>0</v>
      </c>
      <c r="V105" s="100">
        <f>SUM(V89:V104)</f>
        <v>0</v>
      </c>
      <c r="W105" s="101">
        <f>SUM(W89:W104)</f>
        <v>0</v>
      </c>
      <c r="Y105" s="108">
        <f>SUM(Y89:Y104)</f>
        <v>0</v>
      </c>
      <c r="Z105" s="108">
        <f t="shared" ref="Z105:AH105" si="24">SUM(Z89:Z104)</f>
        <v>0</v>
      </c>
      <c r="AA105" s="108">
        <f t="shared" si="24"/>
        <v>0</v>
      </c>
      <c r="AB105" s="108">
        <f t="shared" si="24"/>
        <v>0</v>
      </c>
      <c r="AC105" s="108">
        <f t="shared" si="24"/>
        <v>0</v>
      </c>
      <c r="AD105" s="108">
        <f t="shared" si="24"/>
        <v>0</v>
      </c>
      <c r="AE105" s="108">
        <f t="shared" si="24"/>
        <v>0</v>
      </c>
      <c r="AF105" s="108">
        <f t="shared" si="24"/>
        <v>0</v>
      </c>
      <c r="AG105" s="108">
        <f t="shared" si="24"/>
        <v>0</v>
      </c>
      <c r="AH105" s="108">
        <f t="shared" si="24"/>
        <v>0</v>
      </c>
      <c r="AI105" s="109">
        <f>SUM(Y105:AH105)</f>
        <v>0</v>
      </c>
      <c r="AJ105" s="110" t="str">
        <f>IF(AI105=H105,"","Amount should be equal to amount in Total budget (column H). Please check.")</f>
        <v/>
      </c>
    </row>
    <row r="106" spans="1:36" ht="12" customHeight="1" x14ac:dyDescent="0.15">
      <c r="B106" s="107"/>
      <c r="Y106" s="106"/>
      <c r="Z106" s="106"/>
      <c r="AA106" s="106"/>
      <c r="AB106" s="106"/>
      <c r="AC106" s="106"/>
      <c r="AD106" s="106"/>
      <c r="AE106" s="106"/>
      <c r="AF106" s="106"/>
      <c r="AG106" s="106"/>
      <c r="AH106" s="106"/>
      <c r="AI106" s="6"/>
    </row>
    <row r="107" spans="1:36" ht="12" customHeight="1" x14ac:dyDescent="0.15">
      <c r="B107" s="107"/>
      <c r="G107" s="87" t="s">
        <v>86</v>
      </c>
      <c r="J107" s="87" t="s">
        <v>86</v>
      </c>
      <c r="K107" s="8"/>
      <c r="M107" s="87" t="s">
        <v>86</v>
      </c>
      <c r="N107" s="8"/>
      <c r="P107" s="87" t="s">
        <v>86</v>
      </c>
      <c r="Q107" s="8"/>
      <c r="S107" s="87" t="s">
        <v>86</v>
      </c>
      <c r="T107" s="8"/>
      <c r="V107" s="87" t="s">
        <v>86</v>
      </c>
      <c r="W107" s="8"/>
      <c r="Y107" s="106"/>
      <c r="Z107" s="106"/>
      <c r="AA107" s="106"/>
      <c r="AB107" s="106"/>
      <c r="AC107" s="106"/>
      <c r="AD107" s="106"/>
      <c r="AE107" s="106"/>
      <c r="AF107" s="106"/>
      <c r="AG107" s="106"/>
      <c r="AH107" s="106"/>
      <c r="AI107" s="6"/>
    </row>
    <row r="108" spans="1:36" ht="12" customHeight="1" x14ac:dyDescent="0.15">
      <c r="A108" s="6" t="s">
        <v>91</v>
      </c>
      <c r="B108" s="6" t="s">
        <v>92</v>
      </c>
      <c r="C108" s="91" t="s">
        <v>93</v>
      </c>
      <c r="D108" s="93"/>
      <c r="E108" s="91"/>
      <c r="F108" s="92" t="s">
        <v>144</v>
      </c>
      <c r="G108" s="91" t="s">
        <v>94</v>
      </c>
      <c r="H108" s="94" t="s">
        <v>78</v>
      </c>
      <c r="J108" s="91" t="s">
        <v>94</v>
      </c>
      <c r="K108" s="94" t="s">
        <v>78</v>
      </c>
      <c r="M108" s="91" t="s">
        <v>94</v>
      </c>
      <c r="N108" s="94" t="s">
        <v>78</v>
      </c>
      <c r="P108" s="91" t="s">
        <v>94</v>
      </c>
      <c r="Q108" s="94" t="s">
        <v>78</v>
      </c>
      <c r="S108" s="91" t="s">
        <v>94</v>
      </c>
      <c r="T108" s="94" t="s">
        <v>78</v>
      </c>
      <c r="V108" s="91" t="s">
        <v>94</v>
      </c>
      <c r="W108" s="94" t="s">
        <v>78</v>
      </c>
      <c r="Y108" s="113"/>
      <c r="Z108" s="113"/>
      <c r="AA108" s="113"/>
      <c r="AB108" s="113"/>
      <c r="AC108" s="113"/>
      <c r="AD108" s="113"/>
      <c r="AE108" s="113"/>
      <c r="AF108" s="113"/>
      <c r="AG108" s="113"/>
      <c r="AH108" s="113"/>
      <c r="AI108" s="6"/>
    </row>
    <row r="109" spans="1:36" ht="12" customHeight="1" x14ac:dyDescent="0.15">
      <c r="C109" s="186" t="str">
        <f>IF(Budget!C103="","", Budget!C103)</f>
        <v/>
      </c>
      <c r="D109" s="109"/>
      <c r="E109" s="166"/>
      <c r="F109" s="192">
        <f>Budget!F103</f>
        <v>0</v>
      </c>
      <c r="G109" s="100">
        <f>J109+M109+P109+S109+V109</f>
        <v>0</v>
      </c>
      <c r="H109" s="101">
        <f>K109+N109+Q109+T109+W109</f>
        <v>0</v>
      </c>
      <c r="J109" s="38"/>
      <c r="K109" s="101">
        <f>ROUND(J109*$F109,0)</f>
        <v>0</v>
      </c>
      <c r="L109" s="8"/>
      <c r="M109" s="38"/>
      <c r="N109" s="101">
        <f>ROUND(M109*$F109,0)</f>
        <v>0</v>
      </c>
      <c r="P109" s="38"/>
      <c r="Q109" s="101">
        <f>ROUND(P109*$F109,0)</f>
        <v>0</v>
      </c>
      <c r="S109" s="38"/>
      <c r="T109" s="101">
        <f>ROUND(S109*$F109,0)</f>
        <v>0</v>
      </c>
      <c r="V109" s="38"/>
      <c r="W109" s="101">
        <f>ROUND(V109*$F109,0)</f>
        <v>0</v>
      </c>
      <c r="Y109" s="36"/>
      <c r="Z109" s="36"/>
      <c r="AA109" s="36"/>
      <c r="AB109" s="36"/>
      <c r="AC109" s="36"/>
      <c r="AD109" s="36"/>
      <c r="AE109" s="36"/>
      <c r="AF109" s="36"/>
      <c r="AG109" s="36"/>
      <c r="AH109" s="36"/>
      <c r="AI109" s="6"/>
    </row>
    <row r="110" spans="1:36" ht="12.75" x14ac:dyDescent="0.2">
      <c r="C110" s="186" t="str">
        <f>IF(Budget!C104="","", Budget!C104)</f>
        <v/>
      </c>
      <c r="D110" s="109"/>
      <c r="E110" s="98"/>
      <c r="F110" s="192">
        <f>Budget!F104</f>
        <v>0</v>
      </c>
      <c r="G110" s="100">
        <f t="shared" ref="G110:H123" si="25">J110+M110+P110+S110+V110</f>
        <v>0</v>
      </c>
      <c r="H110" s="101">
        <f t="shared" si="25"/>
        <v>0</v>
      </c>
      <c r="J110" s="38"/>
      <c r="K110" s="101">
        <f t="shared" ref="K110:K121" si="26">ROUND(J110*$F110,0)</f>
        <v>0</v>
      </c>
      <c r="L110" s="8"/>
      <c r="M110" s="38"/>
      <c r="N110" s="101">
        <f t="shared" ref="N110:N121" si="27">ROUND(M110*$F110,0)</f>
        <v>0</v>
      </c>
      <c r="P110" s="38"/>
      <c r="Q110" s="101">
        <f t="shared" ref="Q110:Q121" si="28">ROUND(P110*$F110,0)</f>
        <v>0</v>
      </c>
      <c r="S110" s="38"/>
      <c r="T110" s="101">
        <f t="shared" ref="T110:T121" si="29">ROUND(S110*$F110,0)</f>
        <v>0</v>
      </c>
      <c r="V110" s="38"/>
      <c r="W110" s="101">
        <f t="shared" ref="W110:W121" si="30">ROUND(V110*$F110,0)</f>
        <v>0</v>
      </c>
      <c r="Y110" s="36"/>
      <c r="Z110" s="36"/>
      <c r="AA110" s="36"/>
      <c r="AB110" s="36"/>
      <c r="AC110" s="36"/>
      <c r="AD110" s="36"/>
      <c r="AE110" s="36"/>
      <c r="AF110" s="36"/>
      <c r="AG110" s="36"/>
      <c r="AH110" s="36"/>
      <c r="AI110" s="6"/>
    </row>
    <row r="111" spans="1:36" ht="12.75" x14ac:dyDescent="0.2">
      <c r="C111" s="186" t="str">
        <f>IF(Budget!C105="","", Budget!C105)</f>
        <v/>
      </c>
      <c r="D111" s="109"/>
      <c r="E111" s="98"/>
      <c r="F111" s="192">
        <f>Budget!F105</f>
        <v>0</v>
      </c>
      <c r="G111" s="100">
        <f t="shared" si="25"/>
        <v>0</v>
      </c>
      <c r="H111" s="101">
        <f t="shared" si="25"/>
        <v>0</v>
      </c>
      <c r="J111" s="38"/>
      <c r="K111" s="101">
        <f t="shared" si="26"/>
        <v>0</v>
      </c>
      <c r="L111" s="8"/>
      <c r="M111" s="38"/>
      <c r="N111" s="101">
        <f t="shared" si="27"/>
        <v>0</v>
      </c>
      <c r="P111" s="38"/>
      <c r="Q111" s="101">
        <f t="shared" si="28"/>
        <v>0</v>
      </c>
      <c r="S111" s="38"/>
      <c r="T111" s="101">
        <f t="shared" si="29"/>
        <v>0</v>
      </c>
      <c r="V111" s="38"/>
      <c r="W111" s="101">
        <f t="shared" si="30"/>
        <v>0</v>
      </c>
      <c r="Y111" s="36"/>
      <c r="Z111" s="36"/>
      <c r="AA111" s="36"/>
      <c r="AB111" s="36"/>
      <c r="AC111" s="36"/>
      <c r="AD111" s="36"/>
      <c r="AE111" s="36"/>
      <c r="AF111" s="36"/>
      <c r="AG111" s="36"/>
      <c r="AH111" s="36"/>
      <c r="AI111" s="6"/>
    </row>
    <row r="112" spans="1:36" ht="12.75" x14ac:dyDescent="0.2">
      <c r="C112" s="186" t="str">
        <f>IF(Budget!C106="","", Budget!C106)</f>
        <v/>
      </c>
      <c r="D112" s="109"/>
      <c r="E112" s="98"/>
      <c r="F112" s="192">
        <f>Budget!F106</f>
        <v>0</v>
      </c>
      <c r="G112" s="100">
        <f t="shared" si="25"/>
        <v>0</v>
      </c>
      <c r="H112" s="101">
        <f t="shared" si="25"/>
        <v>0</v>
      </c>
      <c r="J112" s="38"/>
      <c r="K112" s="101">
        <f t="shared" si="26"/>
        <v>0</v>
      </c>
      <c r="L112" s="8"/>
      <c r="M112" s="38"/>
      <c r="N112" s="101">
        <f t="shared" si="27"/>
        <v>0</v>
      </c>
      <c r="P112" s="38"/>
      <c r="Q112" s="101">
        <f t="shared" si="28"/>
        <v>0</v>
      </c>
      <c r="S112" s="38"/>
      <c r="T112" s="101">
        <f t="shared" si="29"/>
        <v>0</v>
      </c>
      <c r="V112" s="38"/>
      <c r="W112" s="101">
        <f t="shared" si="30"/>
        <v>0</v>
      </c>
      <c r="Y112" s="36"/>
      <c r="Z112" s="36"/>
      <c r="AA112" s="36"/>
      <c r="AB112" s="36"/>
      <c r="AC112" s="36"/>
      <c r="AD112" s="36"/>
      <c r="AE112" s="36"/>
      <c r="AF112" s="36"/>
      <c r="AG112" s="36"/>
      <c r="AH112" s="36"/>
      <c r="AI112" s="6"/>
    </row>
    <row r="113" spans="1:36" ht="12.75" x14ac:dyDescent="0.2">
      <c r="C113" s="186" t="str">
        <f>IF(Budget!C107="","", Budget!C107)</f>
        <v/>
      </c>
      <c r="D113" s="109"/>
      <c r="E113" s="98"/>
      <c r="F113" s="192">
        <f>Budget!F107</f>
        <v>0</v>
      </c>
      <c r="G113" s="100">
        <f t="shared" si="25"/>
        <v>0</v>
      </c>
      <c r="H113" s="101">
        <f t="shared" si="25"/>
        <v>0</v>
      </c>
      <c r="J113" s="38"/>
      <c r="K113" s="101">
        <f t="shared" si="26"/>
        <v>0</v>
      </c>
      <c r="L113" s="8"/>
      <c r="M113" s="38"/>
      <c r="N113" s="101">
        <f t="shared" si="27"/>
        <v>0</v>
      </c>
      <c r="P113" s="38"/>
      <c r="Q113" s="101">
        <f t="shared" si="28"/>
        <v>0</v>
      </c>
      <c r="S113" s="38"/>
      <c r="T113" s="101">
        <f t="shared" si="29"/>
        <v>0</v>
      </c>
      <c r="V113" s="38"/>
      <c r="W113" s="101">
        <f t="shared" si="30"/>
        <v>0</v>
      </c>
      <c r="Y113" s="36"/>
      <c r="Z113" s="36"/>
      <c r="AA113" s="36"/>
      <c r="AB113" s="36"/>
      <c r="AC113" s="36"/>
      <c r="AD113" s="36"/>
      <c r="AE113" s="36"/>
      <c r="AF113" s="36"/>
      <c r="AG113" s="36"/>
      <c r="AH113" s="36"/>
      <c r="AI113" s="6"/>
    </row>
    <row r="114" spans="1:36" ht="12.75" x14ac:dyDescent="0.2">
      <c r="C114" s="186" t="str">
        <f>IF(Budget!C108="","", Budget!C108)</f>
        <v/>
      </c>
      <c r="D114" s="109"/>
      <c r="E114" s="98"/>
      <c r="F114" s="192">
        <f>Budget!F108</f>
        <v>0</v>
      </c>
      <c r="G114" s="100">
        <f t="shared" si="25"/>
        <v>0</v>
      </c>
      <c r="H114" s="101">
        <f t="shared" si="25"/>
        <v>0</v>
      </c>
      <c r="J114" s="38"/>
      <c r="K114" s="101">
        <f t="shared" si="26"/>
        <v>0</v>
      </c>
      <c r="L114" s="8"/>
      <c r="M114" s="38"/>
      <c r="N114" s="101">
        <f t="shared" si="27"/>
        <v>0</v>
      </c>
      <c r="P114" s="38"/>
      <c r="Q114" s="101">
        <f t="shared" si="28"/>
        <v>0</v>
      </c>
      <c r="S114" s="38"/>
      <c r="T114" s="101">
        <f t="shared" si="29"/>
        <v>0</v>
      </c>
      <c r="V114" s="38"/>
      <c r="W114" s="101">
        <f t="shared" si="30"/>
        <v>0</v>
      </c>
      <c r="Y114" s="36"/>
      <c r="Z114" s="36"/>
      <c r="AA114" s="36"/>
      <c r="AB114" s="36"/>
      <c r="AC114" s="36"/>
      <c r="AD114" s="36"/>
      <c r="AE114" s="36"/>
      <c r="AF114" s="36"/>
      <c r="AG114" s="36"/>
      <c r="AH114" s="36"/>
      <c r="AI114" s="6"/>
    </row>
    <row r="115" spans="1:36" ht="12.75" x14ac:dyDescent="0.2">
      <c r="C115" s="186" t="str">
        <f>IF(Budget!C109="","", Budget!C109)</f>
        <v/>
      </c>
      <c r="D115" s="109"/>
      <c r="E115" s="98"/>
      <c r="F115" s="192">
        <f>Budget!F109</f>
        <v>0</v>
      </c>
      <c r="G115" s="100">
        <f t="shared" si="25"/>
        <v>0</v>
      </c>
      <c r="H115" s="101">
        <f t="shared" si="25"/>
        <v>0</v>
      </c>
      <c r="J115" s="38"/>
      <c r="K115" s="101">
        <f t="shared" si="26"/>
        <v>0</v>
      </c>
      <c r="L115" s="8"/>
      <c r="M115" s="38"/>
      <c r="N115" s="101">
        <f t="shared" si="27"/>
        <v>0</v>
      </c>
      <c r="P115" s="38"/>
      <c r="Q115" s="101">
        <f t="shared" si="28"/>
        <v>0</v>
      </c>
      <c r="S115" s="38"/>
      <c r="T115" s="101">
        <f t="shared" si="29"/>
        <v>0</v>
      </c>
      <c r="V115" s="38"/>
      <c r="W115" s="101">
        <f t="shared" si="30"/>
        <v>0</v>
      </c>
      <c r="Y115" s="36"/>
      <c r="Z115" s="36"/>
      <c r="AA115" s="36"/>
      <c r="AB115" s="36"/>
      <c r="AC115" s="36"/>
      <c r="AD115" s="36"/>
      <c r="AE115" s="36"/>
      <c r="AF115" s="36"/>
      <c r="AG115" s="36"/>
      <c r="AH115" s="36"/>
      <c r="AI115" s="6"/>
    </row>
    <row r="116" spans="1:36" ht="12.75" x14ac:dyDescent="0.2">
      <c r="C116" s="186" t="str">
        <f>IF(Budget!C110="","", Budget!C110)</f>
        <v/>
      </c>
      <c r="D116" s="109"/>
      <c r="E116" s="98"/>
      <c r="F116" s="192">
        <f>Budget!F110</f>
        <v>0</v>
      </c>
      <c r="G116" s="100">
        <f t="shared" si="25"/>
        <v>0</v>
      </c>
      <c r="H116" s="101">
        <f t="shared" si="25"/>
        <v>0</v>
      </c>
      <c r="J116" s="38"/>
      <c r="K116" s="101">
        <f t="shared" si="26"/>
        <v>0</v>
      </c>
      <c r="L116" s="8"/>
      <c r="M116" s="38"/>
      <c r="N116" s="101">
        <f t="shared" si="27"/>
        <v>0</v>
      </c>
      <c r="P116" s="38"/>
      <c r="Q116" s="101">
        <f t="shared" si="28"/>
        <v>0</v>
      </c>
      <c r="S116" s="38"/>
      <c r="T116" s="101">
        <f t="shared" si="29"/>
        <v>0</v>
      </c>
      <c r="V116" s="38"/>
      <c r="W116" s="101">
        <f t="shared" si="30"/>
        <v>0</v>
      </c>
      <c r="Y116" s="36"/>
      <c r="Z116" s="36"/>
      <c r="AA116" s="36"/>
      <c r="AB116" s="36"/>
      <c r="AC116" s="36"/>
      <c r="AD116" s="36"/>
      <c r="AE116" s="36"/>
      <c r="AF116" s="36"/>
      <c r="AG116" s="36"/>
      <c r="AH116" s="36"/>
      <c r="AI116" s="6"/>
    </row>
    <row r="117" spans="1:36" ht="12.75" x14ac:dyDescent="0.2">
      <c r="C117" s="186" t="str">
        <f>IF(Budget!C111="","", Budget!C111)</f>
        <v/>
      </c>
      <c r="D117" s="109"/>
      <c r="E117" s="98"/>
      <c r="F117" s="192">
        <f>Budget!F111</f>
        <v>0</v>
      </c>
      <c r="G117" s="100">
        <f t="shared" si="25"/>
        <v>0</v>
      </c>
      <c r="H117" s="101">
        <f t="shared" si="25"/>
        <v>0</v>
      </c>
      <c r="J117" s="38"/>
      <c r="K117" s="101">
        <f t="shared" si="26"/>
        <v>0</v>
      </c>
      <c r="L117" s="8"/>
      <c r="M117" s="38"/>
      <c r="N117" s="101">
        <f t="shared" si="27"/>
        <v>0</v>
      </c>
      <c r="P117" s="38"/>
      <c r="Q117" s="101">
        <f t="shared" si="28"/>
        <v>0</v>
      </c>
      <c r="S117" s="38"/>
      <c r="T117" s="101">
        <f t="shared" si="29"/>
        <v>0</v>
      </c>
      <c r="V117" s="38"/>
      <c r="W117" s="101">
        <f t="shared" si="30"/>
        <v>0</v>
      </c>
      <c r="Y117" s="36"/>
      <c r="Z117" s="36"/>
      <c r="AA117" s="36"/>
      <c r="AB117" s="36"/>
      <c r="AC117" s="36"/>
      <c r="AD117" s="36"/>
      <c r="AE117" s="36"/>
      <c r="AF117" s="36"/>
      <c r="AG117" s="36"/>
      <c r="AH117" s="36"/>
      <c r="AI117" s="6"/>
    </row>
    <row r="118" spans="1:36" ht="12.75" x14ac:dyDescent="0.2">
      <c r="C118" s="186" t="str">
        <f>IF(Budget!C112="","", Budget!C112)</f>
        <v/>
      </c>
      <c r="D118" s="109"/>
      <c r="E118" s="98"/>
      <c r="F118" s="192">
        <f>Budget!F112</f>
        <v>0</v>
      </c>
      <c r="G118" s="100">
        <f t="shared" si="25"/>
        <v>0</v>
      </c>
      <c r="H118" s="101">
        <f t="shared" si="25"/>
        <v>0</v>
      </c>
      <c r="J118" s="38"/>
      <c r="K118" s="101">
        <f t="shared" si="26"/>
        <v>0</v>
      </c>
      <c r="L118" s="8"/>
      <c r="M118" s="38"/>
      <c r="N118" s="101">
        <f t="shared" si="27"/>
        <v>0</v>
      </c>
      <c r="P118" s="38"/>
      <c r="Q118" s="101">
        <f t="shared" si="28"/>
        <v>0</v>
      </c>
      <c r="S118" s="38"/>
      <c r="T118" s="101">
        <f t="shared" si="29"/>
        <v>0</v>
      </c>
      <c r="V118" s="38"/>
      <c r="W118" s="101">
        <f t="shared" si="30"/>
        <v>0</v>
      </c>
      <c r="Y118" s="36"/>
      <c r="Z118" s="36"/>
      <c r="AA118" s="36"/>
      <c r="AB118" s="36"/>
      <c r="AC118" s="36"/>
      <c r="AD118" s="36"/>
      <c r="AE118" s="36"/>
      <c r="AF118" s="36"/>
      <c r="AG118" s="36"/>
      <c r="AH118" s="36"/>
      <c r="AI118" s="6"/>
    </row>
    <row r="119" spans="1:36" ht="12.75" x14ac:dyDescent="0.2">
      <c r="C119" s="186" t="str">
        <f>IF(Budget!C113="","", Budget!C113)</f>
        <v/>
      </c>
      <c r="D119" s="109"/>
      <c r="E119" s="98"/>
      <c r="F119" s="192">
        <f>Budget!F113</f>
        <v>0</v>
      </c>
      <c r="G119" s="100">
        <f t="shared" si="25"/>
        <v>0</v>
      </c>
      <c r="H119" s="101">
        <f t="shared" si="25"/>
        <v>0</v>
      </c>
      <c r="J119" s="38"/>
      <c r="K119" s="101">
        <f t="shared" si="26"/>
        <v>0</v>
      </c>
      <c r="L119" s="8"/>
      <c r="M119" s="38"/>
      <c r="N119" s="101">
        <f t="shared" si="27"/>
        <v>0</v>
      </c>
      <c r="P119" s="38"/>
      <c r="Q119" s="101">
        <f t="shared" si="28"/>
        <v>0</v>
      </c>
      <c r="S119" s="38"/>
      <c r="T119" s="101">
        <f t="shared" si="29"/>
        <v>0</v>
      </c>
      <c r="V119" s="38"/>
      <c r="W119" s="101">
        <f t="shared" si="30"/>
        <v>0</v>
      </c>
      <c r="Y119" s="36"/>
      <c r="Z119" s="36"/>
      <c r="AA119" s="36"/>
      <c r="AB119" s="36"/>
      <c r="AC119" s="36"/>
      <c r="AD119" s="36"/>
      <c r="AE119" s="36"/>
      <c r="AF119" s="36"/>
      <c r="AG119" s="36"/>
      <c r="AH119" s="36"/>
      <c r="AI119" s="6"/>
    </row>
    <row r="120" spans="1:36" ht="12.75" x14ac:dyDescent="0.2">
      <c r="C120" s="186" t="str">
        <f>IF(Budget!C114="","", Budget!C114)</f>
        <v/>
      </c>
      <c r="D120" s="109"/>
      <c r="E120" s="98"/>
      <c r="F120" s="192">
        <f>Budget!F114</f>
        <v>0</v>
      </c>
      <c r="G120" s="100">
        <f t="shared" si="25"/>
        <v>0</v>
      </c>
      <c r="H120" s="101">
        <f t="shared" si="25"/>
        <v>0</v>
      </c>
      <c r="J120" s="38"/>
      <c r="K120" s="101">
        <f t="shared" si="26"/>
        <v>0</v>
      </c>
      <c r="L120" s="8"/>
      <c r="M120" s="38"/>
      <c r="N120" s="101">
        <f t="shared" si="27"/>
        <v>0</v>
      </c>
      <c r="P120" s="38"/>
      <c r="Q120" s="101">
        <f t="shared" si="28"/>
        <v>0</v>
      </c>
      <c r="S120" s="38"/>
      <c r="T120" s="101">
        <f t="shared" si="29"/>
        <v>0</v>
      </c>
      <c r="V120" s="38"/>
      <c r="W120" s="101">
        <f t="shared" si="30"/>
        <v>0</v>
      </c>
      <c r="Y120" s="36"/>
      <c r="Z120" s="36"/>
      <c r="AA120" s="36"/>
      <c r="AB120" s="36"/>
      <c r="AC120" s="36"/>
      <c r="AD120" s="36"/>
      <c r="AE120" s="36"/>
      <c r="AF120" s="36"/>
      <c r="AG120" s="36"/>
      <c r="AH120" s="36"/>
      <c r="AI120" s="6"/>
    </row>
    <row r="121" spans="1:36" ht="12.75" x14ac:dyDescent="0.2">
      <c r="C121" s="186" t="str">
        <f>IF(Budget!C115="","", Budget!C115)</f>
        <v/>
      </c>
      <c r="D121" s="109"/>
      <c r="E121" s="98"/>
      <c r="F121" s="192">
        <f>Budget!F115</f>
        <v>0</v>
      </c>
      <c r="G121" s="100">
        <f t="shared" si="25"/>
        <v>0</v>
      </c>
      <c r="H121" s="101">
        <f t="shared" si="25"/>
        <v>0</v>
      </c>
      <c r="J121" s="38"/>
      <c r="K121" s="101">
        <f t="shared" si="26"/>
        <v>0</v>
      </c>
      <c r="L121" s="8"/>
      <c r="M121" s="38"/>
      <c r="N121" s="101">
        <f t="shared" si="27"/>
        <v>0</v>
      </c>
      <c r="P121" s="38"/>
      <c r="Q121" s="101">
        <f t="shared" si="28"/>
        <v>0</v>
      </c>
      <c r="S121" s="38"/>
      <c r="T121" s="101">
        <f t="shared" si="29"/>
        <v>0</v>
      </c>
      <c r="V121" s="38"/>
      <c r="W121" s="101">
        <f t="shared" si="30"/>
        <v>0</v>
      </c>
      <c r="Y121" s="36"/>
      <c r="Z121" s="36"/>
      <c r="AA121" s="36"/>
      <c r="AB121" s="36"/>
      <c r="AC121" s="36"/>
      <c r="AD121" s="36"/>
      <c r="AE121" s="36"/>
      <c r="AF121" s="36"/>
      <c r="AG121" s="36"/>
      <c r="AH121" s="36"/>
      <c r="AI121" s="6"/>
    </row>
    <row r="122" spans="1:36" ht="12.75" x14ac:dyDescent="0.2">
      <c r="C122" s="186" t="str">
        <f>IF(Budget!C116="","", Budget!C116)</f>
        <v/>
      </c>
      <c r="D122" s="109"/>
      <c r="E122" s="98"/>
      <c r="F122" s="192">
        <f>Budget!F116</f>
        <v>0</v>
      </c>
      <c r="G122" s="100">
        <f t="shared" si="25"/>
        <v>0</v>
      </c>
      <c r="H122" s="101">
        <f t="shared" si="25"/>
        <v>0</v>
      </c>
      <c r="J122" s="38"/>
      <c r="K122" s="101">
        <f>ROUND(J122*$F122,0)</f>
        <v>0</v>
      </c>
      <c r="L122" s="8"/>
      <c r="M122" s="38"/>
      <c r="N122" s="101">
        <f>ROUND(M122*$F122,0)</f>
        <v>0</v>
      </c>
      <c r="P122" s="38"/>
      <c r="Q122" s="101">
        <f>ROUND(P122*$F122,0)</f>
        <v>0</v>
      </c>
      <c r="S122" s="38"/>
      <c r="T122" s="101">
        <f>ROUND(S122*$F122,0)</f>
        <v>0</v>
      </c>
      <c r="V122" s="38"/>
      <c r="W122" s="101">
        <f>ROUND(V122*$F122,0)</f>
        <v>0</v>
      </c>
      <c r="Y122" s="36"/>
      <c r="Z122" s="36"/>
      <c r="AA122" s="36"/>
      <c r="AB122" s="36"/>
      <c r="AC122" s="36"/>
      <c r="AD122" s="36"/>
      <c r="AE122" s="36"/>
      <c r="AF122" s="36"/>
      <c r="AG122" s="36"/>
      <c r="AH122" s="36"/>
      <c r="AI122" s="6"/>
    </row>
    <row r="123" spans="1:36" ht="12.75" x14ac:dyDescent="0.2">
      <c r="C123" s="186" t="str">
        <f>IF(Budget!C117="","", Budget!C117)</f>
        <v/>
      </c>
      <c r="D123" s="109"/>
      <c r="E123" s="98"/>
      <c r="F123" s="192">
        <f>Budget!F117</f>
        <v>0</v>
      </c>
      <c r="G123" s="100">
        <f t="shared" si="25"/>
        <v>0</v>
      </c>
      <c r="H123" s="101">
        <f t="shared" si="25"/>
        <v>0</v>
      </c>
      <c r="J123" s="38"/>
      <c r="K123" s="101">
        <f>ROUND(J123*$F123,0)</f>
        <v>0</v>
      </c>
      <c r="L123" s="8"/>
      <c r="M123" s="38"/>
      <c r="N123" s="101">
        <f>ROUND(M123*$F123,0)</f>
        <v>0</v>
      </c>
      <c r="P123" s="38"/>
      <c r="Q123" s="101">
        <f>ROUND(P123*$F123,0)</f>
        <v>0</v>
      </c>
      <c r="S123" s="38"/>
      <c r="T123" s="101">
        <f>ROUND(S123*$F123,0)</f>
        <v>0</v>
      </c>
      <c r="V123" s="38"/>
      <c r="W123" s="101">
        <f>ROUND(V123*$F123,0)</f>
        <v>0</v>
      </c>
      <c r="Y123" s="36"/>
      <c r="Z123" s="36"/>
      <c r="AA123" s="36"/>
      <c r="AB123" s="36"/>
      <c r="AC123" s="36"/>
      <c r="AD123" s="36"/>
      <c r="AE123" s="36"/>
      <c r="AF123" s="36"/>
      <c r="AG123" s="36"/>
      <c r="AH123" s="36"/>
      <c r="AI123" s="6"/>
    </row>
    <row r="124" spans="1:36" x14ac:dyDescent="0.15">
      <c r="B124" s="89"/>
      <c r="C124" s="89"/>
      <c r="D124" s="89"/>
      <c r="F124" s="9"/>
      <c r="G124" s="104"/>
      <c r="H124" s="105"/>
      <c r="Y124" s="106"/>
      <c r="Z124" s="106"/>
      <c r="AA124" s="106"/>
      <c r="AB124" s="106"/>
      <c r="AC124" s="106"/>
      <c r="AD124" s="106"/>
      <c r="AE124" s="106"/>
      <c r="AF124" s="106"/>
      <c r="AG124" s="106"/>
      <c r="AH124" s="106"/>
      <c r="AI124" s="6"/>
    </row>
    <row r="125" spans="1:36" x14ac:dyDescent="0.15">
      <c r="B125" s="107" t="s">
        <v>78</v>
      </c>
      <c r="G125" s="100">
        <f>SUM(G109:G124)</f>
        <v>0</v>
      </c>
      <c r="H125" s="101">
        <f>SUM(H109:H124)</f>
        <v>0</v>
      </c>
      <c r="J125" s="100">
        <f>SUM(J109:J124)</f>
        <v>0</v>
      </c>
      <c r="K125" s="101">
        <f>SUM(K109:K124)</f>
        <v>0</v>
      </c>
      <c r="M125" s="100">
        <f>SUM(M109:M124)</f>
        <v>0</v>
      </c>
      <c r="N125" s="101">
        <f>SUM(N109:N124)</f>
        <v>0</v>
      </c>
      <c r="P125" s="100">
        <f>SUM(P109:P124)</f>
        <v>0</v>
      </c>
      <c r="Q125" s="101">
        <f>SUM(Q109:Q124)</f>
        <v>0</v>
      </c>
      <c r="S125" s="100">
        <f>SUM(S109:S124)</f>
        <v>0</v>
      </c>
      <c r="T125" s="101">
        <f>SUM(T109:T124)</f>
        <v>0</v>
      </c>
      <c r="V125" s="100">
        <f>SUM(V109:V124)</f>
        <v>0</v>
      </c>
      <c r="W125" s="101">
        <f>SUM(W109:W124)</f>
        <v>0</v>
      </c>
      <c r="Y125" s="108">
        <f t="shared" ref="Y125:AH125" si="31">SUM(Y109:Y124)</f>
        <v>0</v>
      </c>
      <c r="Z125" s="108">
        <f t="shared" si="31"/>
        <v>0</v>
      </c>
      <c r="AA125" s="108">
        <f t="shared" si="31"/>
        <v>0</v>
      </c>
      <c r="AB125" s="108">
        <f t="shared" si="31"/>
        <v>0</v>
      </c>
      <c r="AC125" s="108">
        <f t="shared" si="31"/>
        <v>0</v>
      </c>
      <c r="AD125" s="108">
        <f t="shared" si="31"/>
        <v>0</v>
      </c>
      <c r="AE125" s="108">
        <f t="shared" si="31"/>
        <v>0</v>
      </c>
      <c r="AF125" s="108">
        <f t="shared" si="31"/>
        <v>0</v>
      </c>
      <c r="AG125" s="108">
        <f t="shared" si="31"/>
        <v>0</v>
      </c>
      <c r="AH125" s="108">
        <f t="shared" si="31"/>
        <v>0</v>
      </c>
      <c r="AI125" s="109">
        <f>SUM(Y125:AH125)</f>
        <v>0</v>
      </c>
      <c r="AJ125" s="110" t="str">
        <f>IF(AI125=H125,"","Amount should be equal to amount in Total budget (column H). Please check.")</f>
        <v/>
      </c>
    </row>
    <row r="126" spans="1:36" ht="12" customHeight="1" x14ac:dyDescent="0.15">
      <c r="B126" s="107"/>
      <c r="Y126" s="106"/>
      <c r="Z126" s="106"/>
      <c r="AA126" s="106"/>
      <c r="AB126" s="106"/>
      <c r="AC126" s="106"/>
      <c r="AD126" s="106"/>
      <c r="AE126" s="106"/>
      <c r="AF126" s="106"/>
      <c r="AG126" s="106"/>
      <c r="AH126" s="106"/>
      <c r="AI126" s="6"/>
    </row>
    <row r="127" spans="1:36" ht="19.7" customHeight="1" x14ac:dyDescent="0.15">
      <c r="A127" s="6" t="s">
        <v>95</v>
      </c>
      <c r="B127" s="6" t="s">
        <v>96</v>
      </c>
      <c r="C127" s="87" t="s">
        <v>85</v>
      </c>
      <c r="D127" s="87"/>
      <c r="E127" s="88"/>
      <c r="F127" s="93"/>
      <c r="G127" s="91"/>
      <c r="H127" s="94" t="s">
        <v>78</v>
      </c>
      <c r="K127" s="94" t="s">
        <v>78</v>
      </c>
      <c r="N127" s="94" t="s">
        <v>78</v>
      </c>
      <c r="Q127" s="94" t="s">
        <v>78</v>
      </c>
      <c r="T127" s="94" t="s">
        <v>78</v>
      </c>
      <c r="W127" s="94" t="s">
        <v>78</v>
      </c>
      <c r="Y127" s="113"/>
      <c r="Z127" s="113"/>
      <c r="AA127" s="113"/>
      <c r="AB127" s="113"/>
      <c r="AC127" s="113"/>
      <c r="AD127" s="113"/>
      <c r="AE127" s="113"/>
      <c r="AF127" s="113"/>
      <c r="AG127" s="113"/>
      <c r="AH127" s="113"/>
      <c r="AI127" s="6"/>
    </row>
    <row r="128" spans="1:36" x14ac:dyDescent="0.15">
      <c r="C128" s="190" t="str">
        <f>IF(Budget!C122="","", Budget!C122)</f>
        <v/>
      </c>
      <c r="D128" s="191" t="str">
        <f>IF(Budget!D122="","", Budget!D122)</f>
        <v/>
      </c>
      <c r="E128" s="191" t="str">
        <f>IF(Budget!E122="","", Budget!E122)</f>
        <v/>
      </c>
      <c r="F128" s="109"/>
      <c r="G128" s="109"/>
      <c r="H128" s="101">
        <f>K128+N128+Q128+T128+W128</f>
        <v>0</v>
      </c>
      <c r="K128" s="37"/>
      <c r="N128" s="37"/>
      <c r="Q128" s="37"/>
      <c r="T128" s="37"/>
      <c r="W128" s="37"/>
      <c r="Y128" s="36"/>
      <c r="Z128" s="36"/>
      <c r="AA128" s="36"/>
      <c r="AB128" s="36"/>
      <c r="AC128" s="36"/>
      <c r="AD128" s="36"/>
      <c r="AE128" s="36"/>
      <c r="AF128" s="36"/>
      <c r="AG128" s="36"/>
      <c r="AH128" s="36"/>
      <c r="AI128" s="6"/>
    </row>
    <row r="129" spans="2:36" x14ac:dyDescent="0.15">
      <c r="C129" s="190" t="str">
        <f>IF(Budget!C123="","", Budget!C123)</f>
        <v/>
      </c>
      <c r="D129" s="191" t="str">
        <f>IF(Budget!D123="","", Budget!D123)</f>
        <v/>
      </c>
      <c r="E129" s="191" t="str">
        <f>IF(Budget!E123="","", Budget!E123)</f>
        <v/>
      </c>
      <c r="F129" s="109"/>
      <c r="G129" s="109"/>
      <c r="H129" s="101">
        <f t="shared" ref="H129:H141" si="32">K129+N129+Q129+T129+W129</f>
        <v>0</v>
      </c>
      <c r="K129" s="37"/>
      <c r="N129" s="37"/>
      <c r="Q129" s="37"/>
      <c r="T129" s="37"/>
      <c r="W129" s="37"/>
      <c r="Y129" s="36"/>
      <c r="Z129" s="36"/>
      <c r="AA129" s="36"/>
      <c r="AB129" s="36"/>
      <c r="AC129" s="36"/>
      <c r="AD129" s="36"/>
      <c r="AE129" s="36"/>
      <c r="AF129" s="36"/>
      <c r="AG129" s="36"/>
      <c r="AH129" s="36"/>
      <c r="AI129" s="6"/>
    </row>
    <row r="130" spans="2:36" x14ac:dyDescent="0.15">
      <c r="C130" s="190" t="str">
        <f>IF(Budget!C124="","", Budget!C124)</f>
        <v/>
      </c>
      <c r="D130" s="191" t="str">
        <f>IF(Budget!D124="","", Budget!D124)</f>
        <v/>
      </c>
      <c r="E130" s="191" t="str">
        <f>IF(Budget!E124="","", Budget!E124)</f>
        <v/>
      </c>
      <c r="F130" s="109"/>
      <c r="G130" s="109"/>
      <c r="H130" s="101">
        <f t="shared" si="32"/>
        <v>0</v>
      </c>
      <c r="K130" s="37"/>
      <c r="N130" s="37"/>
      <c r="Q130" s="37"/>
      <c r="T130" s="37"/>
      <c r="W130" s="37"/>
      <c r="Y130" s="36"/>
      <c r="Z130" s="36"/>
      <c r="AA130" s="36"/>
      <c r="AB130" s="36"/>
      <c r="AC130" s="36"/>
      <c r="AD130" s="36"/>
      <c r="AE130" s="36"/>
      <c r="AF130" s="36"/>
      <c r="AG130" s="36"/>
      <c r="AH130" s="36"/>
      <c r="AI130" s="6"/>
    </row>
    <row r="131" spans="2:36" x14ac:dyDescent="0.15">
      <c r="C131" s="190" t="str">
        <f>IF(Budget!C125="","", Budget!C125)</f>
        <v/>
      </c>
      <c r="D131" s="191" t="str">
        <f>IF(Budget!D125="","", Budget!D125)</f>
        <v/>
      </c>
      <c r="E131" s="191" t="str">
        <f>IF(Budget!E125="","", Budget!E125)</f>
        <v/>
      </c>
      <c r="F131" s="109"/>
      <c r="G131" s="109"/>
      <c r="H131" s="101">
        <f t="shared" si="32"/>
        <v>0</v>
      </c>
      <c r="K131" s="37"/>
      <c r="N131" s="37"/>
      <c r="Q131" s="37"/>
      <c r="T131" s="37"/>
      <c r="W131" s="37"/>
      <c r="Y131" s="36"/>
      <c r="Z131" s="36"/>
      <c r="AA131" s="36"/>
      <c r="AB131" s="36"/>
      <c r="AC131" s="36"/>
      <c r="AD131" s="36"/>
      <c r="AE131" s="36"/>
      <c r="AF131" s="36"/>
      <c r="AG131" s="36"/>
      <c r="AH131" s="36"/>
      <c r="AI131" s="6"/>
    </row>
    <row r="132" spans="2:36" x14ac:dyDescent="0.15">
      <c r="C132" s="190" t="str">
        <f>IF(Budget!C126="","", Budget!C126)</f>
        <v/>
      </c>
      <c r="D132" s="191" t="str">
        <f>IF(Budget!D126="","", Budget!D126)</f>
        <v/>
      </c>
      <c r="E132" s="191" t="str">
        <f>IF(Budget!E126="","", Budget!E126)</f>
        <v/>
      </c>
      <c r="F132" s="109"/>
      <c r="G132" s="109"/>
      <c r="H132" s="101">
        <f t="shared" si="32"/>
        <v>0</v>
      </c>
      <c r="K132" s="37"/>
      <c r="N132" s="37"/>
      <c r="Q132" s="37"/>
      <c r="T132" s="37"/>
      <c r="W132" s="37"/>
      <c r="Y132" s="36"/>
      <c r="Z132" s="36"/>
      <c r="AA132" s="36"/>
      <c r="AB132" s="36"/>
      <c r="AC132" s="36"/>
      <c r="AD132" s="36"/>
      <c r="AE132" s="36"/>
      <c r="AF132" s="36"/>
      <c r="AG132" s="36"/>
      <c r="AH132" s="36"/>
      <c r="AI132" s="6"/>
    </row>
    <row r="133" spans="2:36" x14ac:dyDescent="0.15">
      <c r="C133" s="190" t="str">
        <f>IF(Budget!C127="","", Budget!C127)</f>
        <v/>
      </c>
      <c r="D133" s="191" t="str">
        <f>IF(Budget!D127="","", Budget!D127)</f>
        <v/>
      </c>
      <c r="E133" s="191" t="str">
        <f>IF(Budget!E127="","", Budget!E127)</f>
        <v/>
      </c>
      <c r="F133" s="109"/>
      <c r="G133" s="109"/>
      <c r="H133" s="101">
        <f t="shared" si="32"/>
        <v>0</v>
      </c>
      <c r="K133" s="37"/>
      <c r="N133" s="37"/>
      <c r="Q133" s="37"/>
      <c r="T133" s="37"/>
      <c r="W133" s="37"/>
      <c r="Y133" s="36"/>
      <c r="Z133" s="36"/>
      <c r="AA133" s="36"/>
      <c r="AB133" s="36"/>
      <c r="AC133" s="36"/>
      <c r="AD133" s="36"/>
      <c r="AE133" s="36"/>
      <c r="AF133" s="36"/>
      <c r="AG133" s="36"/>
      <c r="AH133" s="36"/>
      <c r="AI133" s="6"/>
    </row>
    <row r="134" spans="2:36" x14ac:dyDescent="0.15">
      <c r="C134" s="190" t="str">
        <f>IF(Budget!C128="","", Budget!C128)</f>
        <v/>
      </c>
      <c r="D134" s="191" t="str">
        <f>IF(Budget!D128="","", Budget!D128)</f>
        <v/>
      </c>
      <c r="E134" s="191" t="str">
        <f>IF(Budget!E128="","", Budget!E128)</f>
        <v/>
      </c>
      <c r="F134" s="109"/>
      <c r="G134" s="109"/>
      <c r="H134" s="101">
        <f t="shared" si="32"/>
        <v>0</v>
      </c>
      <c r="K134" s="37"/>
      <c r="N134" s="37"/>
      <c r="Q134" s="37"/>
      <c r="T134" s="37"/>
      <c r="W134" s="37"/>
      <c r="Y134" s="36"/>
      <c r="Z134" s="36"/>
      <c r="AA134" s="36"/>
      <c r="AB134" s="36"/>
      <c r="AC134" s="36"/>
      <c r="AD134" s="36"/>
      <c r="AE134" s="36"/>
      <c r="AF134" s="36"/>
      <c r="AG134" s="36"/>
      <c r="AH134" s="36"/>
      <c r="AI134" s="6"/>
    </row>
    <row r="135" spans="2:36" x14ac:dyDescent="0.15">
      <c r="C135" s="190" t="str">
        <f>IF(Budget!C129="","", Budget!C129)</f>
        <v/>
      </c>
      <c r="D135" s="191" t="str">
        <f>IF(Budget!D129="","", Budget!D129)</f>
        <v/>
      </c>
      <c r="E135" s="191" t="str">
        <f>IF(Budget!E129="","", Budget!E129)</f>
        <v/>
      </c>
      <c r="F135" s="109"/>
      <c r="G135" s="109"/>
      <c r="H135" s="101">
        <f t="shared" si="32"/>
        <v>0</v>
      </c>
      <c r="K135" s="37"/>
      <c r="N135" s="37"/>
      <c r="Q135" s="37"/>
      <c r="T135" s="37"/>
      <c r="W135" s="37"/>
      <c r="Y135" s="36"/>
      <c r="Z135" s="36"/>
      <c r="AA135" s="36"/>
      <c r="AB135" s="36"/>
      <c r="AC135" s="36"/>
      <c r="AD135" s="36"/>
      <c r="AE135" s="36"/>
      <c r="AF135" s="36"/>
      <c r="AG135" s="36"/>
      <c r="AH135" s="36"/>
      <c r="AI135" s="6"/>
    </row>
    <row r="136" spans="2:36" x14ac:dyDescent="0.15">
      <c r="C136" s="190" t="str">
        <f>IF(Budget!C130="","", Budget!C130)</f>
        <v/>
      </c>
      <c r="D136" s="191" t="str">
        <f>IF(Budget!D130="","", Budget!D130)</f>
        <v/>
      </c>
      <c r="E136" s="191" t="str">
        <f>IF(Budget!E130="","", Budget!E130)</f>
        <v/>
      </c>
      <c r="F136" s="109"/>
      <c r="G136" s="109"/>
      <c r="H136" s="101">
        <f t="shared" si="32"/>
        <v>0</v>
      </c>
      <c r="K136" s="37"/>
      <c r="N136" s="37"/>
      <c r="Q136" s="37"/>
      <c r="T136" s="37"/>
      <c r="W136" s="37"/>
      <c r="Y136" s="36"/>
      <c r="Z136" s="36"/>
      <c r="AA136" s="36"/>
      <c r="AB136" s="36"/>
      <c r="AC136" s="36"/>
      <c r="AD136" s="36"/>
      <c r="AE136" s="36"/>
      <c r="AF136" s="36"/>
      <c r="AG136" s="36"/>
      <c r="AH136" s="36"/>
      <c r="AI136" s="6"/>
    </row>
    <row r="137" spans="2:36" x14ac:dyDescent="0.15">
      <c r="C137" s="190" t="str">
        <f>IF(Budget!C131="","", Budget!C131)</f>
        <v/>
      </c>
      <c r="D137" s="191" t="str">
        <f>IF(Budget!D131="","", Budget!D131)</f>
        <v/>
      </c>
      <c r="E137" s="191" t="str">
        <f>IF(Budget!E131="","", Budget!E131)</f>
        <v/>
      </c>
      <c r="F137" s="109"/>
      <c r="G137" s="109"/>
      <c r="H137" s="101">
        <f t="shared" si="32"/>
        <v>0</v>
      </c>
      <c r="K137" s="37"/>
      <c r="N137" s="37"/>
      <c r="Q137" s="37"/>
      <c r="T137" s="37"/>
      <c r="W137" s="37"/>
      <c r="Y137" s="36"/>
      <c r="Z137" s="36"/>
      <c r="AA137" s="36"/>
      <c r="AB137" s="36"/>
      <c r="AC137" s="36"/>
      <c r="AD137" s="36"/>
      <c r="AE137" s="36"/>
      <c r="AF137" s="36"/>
      <c r="AG137" s="36"/>
      <c r="AH137" s="36"/>
      <c r="AI137" s="6"/>
    </row>
    <row r="138" spans="2:36" x14ac:dyDescent="0.15">
      <c r="C138" s="190" t="str">
        <f>IF(Budget!C132="","", Budget!C132)</f>
        <v/>
      </c>
      <c r="D138" s="191" t="str">
        <f>IF(Budget!D132="","", Budget!D132)</f>
        <v/>
      </c>
      <c r="E138" s="191" t="str">
        <f>IF(Budget!E132="","", Budget!E132)</f>
        <v/>
      </c>
      <c r="F138" s="109"/>
      <c r="G138" s="109"/>
      <c r="H138" s="101">
        <f t="shared" si="32"/>
        <v>0</v>
      </c>
      <c r="K138" s="37"/>
      <c r="N138" s="37"/>
      <c r="Q138" s="37"/>
      <c r="T138" s="37"/>
      <c r="W138" s="37"/>
      <c r="Y138" s="36"/>
      <c r="Z138" s="36"/>
      <c r="AA138" s="36"/>
      <c r="AB138" s="36"/>
      <c r="AC138" s="36"/>
      <c r="AD138" s="36"/>
      <c r="AE138" s="36"/>
      <c r="AF138" s="36"/>
      <c r="AG138" s="36"/>
      <c r="AH138" s="36"/>
      <c r="AI138" s="6"/>
    </row>
    <row r="139" spans="2:36" x14ac:dyDescent="0.15">
      <c r="C139" s="190" t="str">
        <f>IF(Budget!C133="","", Budget!C133)</f>
        <v/>
      </c>
      <c r="D139" s="191" t="str">
        <f>IF(Budget!D133="","", Budget!D133)</f>
        <v/>
      </c>
      <c r="E139" s="191" t="str">
        <f>IF(Budget!E133="","", Budget!E133)</f>
        <v/>
      </c>
      <c r="F139" s="109"/>
      <c r="G139" s="109"/>
      <c r="H139" s="101">
        <f t="shared" si="32"/>
        <v>0</v>
      </c>
      <c r="K139" s="37"/>
      <c r="N139" s="37"/>
      <c r="Q139" s="37"/>
      <c r="T139" s="37"/>
      <c r="W139" s="37"/>
      <c r="Y139" s="36"/>
      <c r="Z139" s="36"/>
      <c r="AA139" s="36"/>
      <c r="AB139" s="36"/>
      <c r="AC139" s="36"/>
      <c r="AD139" s="36"/>
      <c r="AE139" s="36"/>
      <c r="AF139" s="36"/>
      <c r="AG139" s="36"/>
      <c r="AH139" s="36"/>
      <c r="AI139" s="6"/>
    </row>
    <row r="140" spans="2:36" x14ac:dyDescent="0.15">
      <c r="C140" s="190" t="str">
        <f>IF(Budget!C134="","", Budget!C134)</f>
        <v/>
      </c>
      <c r="D140" s="191" t="str">
        <f>IF(Budget!D134="","", Budget!D134)</f>
        <v/>
      </c>
      <c r="E140" s="191" t="str">
        <f>IF(Budget!E134="","", Budget!E134)</f>
        <v/>
      </c>
      <c r="F140" s="109"/>
      <c r="G140" s="109"/>
      <c r="H140" s="101">
        <f t="shared" si="32"/>
        <v>0</v>
      </c>
      <c r="K140" s="37"/>
      <c r="N140" s="37"/>
      <c r="Q140" s="37"/>
      <c r="T140" s="37"/>
      <c r="W140" s="37"/>
      <c r="Y140" s="36"/>
      <c r="Z140" s="36"/>
      <c r="AA140" s="36"/>
      <c r="AB140" s="36"/>
      <c r="AC140" s="36"/>
      <c r="AD140" s="36"/>
      <c r="AE140" s="36"/>
      <c r="AF140" s="36"/>
      <c r="AG140" s="36"/>
      <c r="AH140" s="36"/>
      <c r="AI140" s="6"/>
    </row>
    <row r="141" spans="2:36" x14ac:dyDescent="0.15">
      <c r="C141" s="190" t="str">
        <f>IF(Budget!C135="","", Budget!C135)</f>
        <v/>
      </c>
      <c r="D141" s="191" t="str">
        <f>IF(Budget!D135="","", Budget!D135)</f>
        <v/>
      </c>
      <c r="E141" s="191" t="str">
        <f>IF(Budget!E135="","", Budget!E135)</f>
        <v/>
      </c>
      <c r="F141" s="109"/>
      <c r="G141" s="109"/>
      <c r="H141" s="101">
        <f t="shared" si="32"/>
        <v>0</v>
      </c>
      <c r="K141" s="37"/>
      <c r="N141" s="37"/>
      <c r="Q141" s="37"/>
      <c r="T141" s="37"/>
      <c r="W141" s="37"/>
      <c r="Y141" s="36"/>
      <c r="Z141" s="36"/>
      <c r="AA141" s="36"/>
      <c r="AB141" s="36"/>
      <c r="AC141" s="36"/>
      <c r="AD141" s="36"/>
      <c r="AE141" s="36"/>
      <c r="AF141" s="36"/>
      <c r="AG141" s="36"/>
      <c r="AH141" s="36"/>
      <c r="AI141" s="6"/>
    </row>
    <row r="142" spans="2:36" x14ac:dyDescent="0.15">
      <c r="C142" s="190" t="str">
        <f>IF(Budget!C136="","", Budget!C136)</f>
        <v/>
      </c>
      <c r="D142" s="191" t="str">
        <f>IF(Budget!D136="","", Budget!D136)</f>
        <v/>
      </c>
      <c r="E142" s="191" t="str">
        <f>IF(Budget!E136="","", Budget!E136)</f>
        <v/>
      </c>
      <c r="F142" s="109"/>
      <c r="G142" s="109"/>
      <c r="H142" s="101">
        <f>K142+N142+Q142+T142+W142</f>
        <v>0</v>
      </c>
      <c r="K142" s="37"/>
      <c r="N142" s="37"/>
      <c r="Q142" s="37"/>
      <c r="T142" s="37"/>
      <c r="W142" s="37"/>
      <c r="Y142" s="36"/>
      <c r="Z142" s="36"/>
      <c r="AA142" s="36"/>
      <c r="AB142" s="36"/>
      <c r="AC142" s="36"/>
      <c r="AD142" s="36"/>
      <c r="AE142" s="36"/>
      <c r="AF142" s="36"/>
      <c r="AG142" s="36"/>
      <c r="AH142" s="36"/>
      <c r="AI142" s="6"/>
    </row>
    <row r="143" spans="2:36" x14ac:dyDescent="0.15">
      <c r="C143" s="118"/>
      <c r="D143" s="118"/>
      <c r="K143" s="8"/>
      <c r="N143" s="8"/>
      <c r="Q143" s="8"/>
      <c r="T143" s="8"/>
      <c r="W143" s="8"/>
      <c r="Y143" s="106"/>
      <c r="Z143" s="106"/>
      <c r="AA143" s="106"/>
      <c r="AB143" s="106"/>
      <c r="AC143" s="106"/>
      <c r="AD143" s="106"/>
      <c r="AE143" s="106"/>
      <c r="AF143" s="106"/>
      <c r="AG143" s="106"/>
      <c r="AH143" s="106"/>
      <c r="AI143" s="6"/>
    </row>
    <row r="144" spans="2:36" x14ac:dyDescent="0.15">
      <c r="B144" s="107" t="s">
        <v>78</v>
      </c>
      <c r="H144" s="101">
        <f>SUM(H128:H143)</f>
        <v>0</v>
      </c>
      <c r="K144" s="101">
        <f>SUM(K128:K143)</f>
        <v>0</v>
      </c>
      <c r="N144" s="101">
        <f>SUM(N128:N143)</f>
        <v>0</v>
      </c>
      <c r="Q144" s="101">
        <f>SUM(Q128:Q143)</f>
        <v>0</v>
      </c>
      <c r="T144" s="101">
        <f>SUM(T128:T143)</f>
        <v>0</v>
      </c>
      <c r="W144" s="101">
        <f>SUM(W128:W143)</f>
        <v>0</v>
      </c>
      <c r="Y144" s="108">
        <f t="shared" ref="Y144:AH144" si="33">SUM(Y128:Y143)</f>
        <v>0</v>
      </c>
      <c r="Z144" s="108">
        <f t="shared" si="33"/>
        <v>0</v>
      </c>
      <c r="AA144" s="108">
        <f t="shared" si="33"/>
        <v>0</v>
      </c>
      <c r="AB144" s="108">
        <f t="shared" si="33"/>
        <v>0</v>
      </c>
      <c r="AC144" s="108">
        <f t="shared" si="33"/>
        <v>0</v>
      </c>
      <c r="AD144" s="108">
        <f t="shared" si="33"/>
        <v>0</v>
      </c>
      <c r="AE144" s="108">
        <f t="shared" si="33"/>
        <v>0</v>
      </c>
      <c r="AF144" s="108">
        <f t="shared" si="33"/>
        <v>0</v>
      </c>
      <c r="AG144" s="108">
        <f t="shared" si="33"/>
        <v>0</v>
      </c>
      <c r="AH144" s="108">
        <f t="shared" si="33"/>
        <v>0</v>
      </c>
      <c r="AI144" s="109">
        <f>SUM(Y144:AH144)</f>
        <v>0</v>
      </c>
      <c r="AJ144" s="110" t="str">
        <f>IF(AI144=H144,"","Amount should be equal to amount in Total budget (column H). Please check.")</f>
        <v/>
      </c>
    </row>
    <row r="145" spans="1:36" x14ac:dyDescent="0.15">
      <c r="B145" s="107"/>
      <c r="Y145" s="106"/>
      <c r="Z145" s="106"/>
      <c r="AA145" s="106"/>
      <c r="AB145" s="106"/>
      <c r="AC145" s="106"/>
      <c r="AD145" s="106"/>
      <c r="AE145" s="106"/>
      <c r="AF145" s="106"/>
      <c r="AG145" s="106"/>
      <c r="AH145" s="106"/>
      <c r="AI145" s="6"/>
    </row>
    <row r="146" spans="1:36" x14ac:dyDescent="0.15">
      <c r="A146" s="6" t="s">
        <v>97</v>
      </c>
      <c r="B146" s="6" t="s">
        <v>98</v>
      </c>
      <c r="C146" s="87" t="s">
        <v>85</v>
      </c>
      <c r="D146" s="102"/>
      <c r="E146" s="102"/>
      <c r="F146" s="6"/>
      <c r="G146" s="102"/>
      <c r="H146" s="6"/>
      <c r="I146" s="87"/>
      <c r="J146" s="87"/>
      <c r="K146" s="87"/>
      <c r="L146" s="87"/>
      <c r="M146" s="87"/>
      <c r="N146" s="87"/>
      <c r="O146" s="87"/>
      <c r="P146" s="87"/>
      <c r="Q146" s="87"/>
      <c r="R146" s="87"/>
      <c r="S146" s="87"/>
      <c r="T146" s="87"/>
      <c r="U146" s="87"/>
      <c r="V146" s="87"/>
      <c r="W146" s="87"/>
      <c r="X146" s="87"/>
      <c r="Y146" s="106"/>
      <c r="Z146" s="106"/>
      <c r="AA146" s="106"/>
      <c r="AB146" s="106"/>
      <c r="AC146" s="106"/>
      <c r="AD146" s="106"/>
      <c r="AE146" s="106"/>
      <c r="AF146" s="106"/>
      <c r="AG146" s="106"/>
      <c r="AH146" s="106"/>
      <c r="AI146" s="6"/>
    </row>
    <row r="147" spans="1:36" x14ac:dyDescent="0.15">
      <c r="C147" s="119" t="s">
        <v>145</v>
      </c>
      <c r="D147" s="120"/>
      <c r="E147" s="120"/>
      <c r="F147" s="87" t="s">
        <v>146</v>
      </c>
      <c r="G147" s="120"/>
      <c r="H147" s="94" t="s">
        <v>78</v>
      </c>
      <c r="I147" s="87"/>
      <c r="J147" s="87"/>
      <c r="K147" s="94" t="s">
        <v>78</v>
      </c>
      <c r="L147" s="87"/>
      <c r="M147" s="87"/>
      <c r="N147" s="94" t="s">
        <v>78</v>
      </c>
      <c r="O147" s="87"/>
      <c r="P147" s="87"/>
      <c r="Q147" s="94" t="s">
        <v>78</v>
      </c>
      <c r="R147" s="87"/>
      <c r="S147" s="87"/>
      <c r="T147" s="94" t="s">
        <v>78</v>
      </c>
      <c r="U147" s="87"/>
      <c r="V147" s="87"/>
      <c r="W147" s="94" t="s">
        <v>78</v>
      </c>
      <c r="X147" s="87"/>
      <c r="Y147" s="113"/>
      <c r="Z147" s="113"/>
      <c r="AA147" s="113"/>
      <c r="AB147" s="113"/>
      <c r="AC147" s="113"/>
      <c r="AD147" s="113"/>
      <c r="AE147" s="113"/>
      <c r="AF147" s="113"/>
      <c r="AG147" s="113"/>
      <c r="AH147" s="113"/>
      <c r="AI147" s="6"/>
    </row>
    <row r="148" spans="1:36" x14ac:dyDescent="0.15">
      <c r="C148" s="190" t="str">
        <f>IF(Budget!C142="","", Budget!C142)</f>
        <v/>
      </c>
      <c r="D148" s="191" t="str">
        <f>IF(Budget!D142="","", Budget!D142)</f>
        <v/>
      </c>
      <c r="E148" s="191" t="str">
        <f>IF(Budget!E142="","", Budget!E142)</f>
        <v/>
      </c>
      <c r="F148" s="193" t="str">
        <f>IF(Budget!F142="","", Budget!F142)</f>
        <v>Select type of activity</v>
      </c>
      <c r="G148" s="194"/>
      <c r="H148" s="101">
        <f>K148+N148+Q148+T148+W148</f>
        <v>0</v>
      </c>
      <c r="K148" s="37"/>
      <c r="N148" s="37"/>
      <c r="Q148" s="37"/>
      <c r="T148" s="37"/>
      <c r="W148" s="37"/>
      <c r="X148" s="87"/>
      <c r="Y148" s="36"/>
      <c r="Z148" s="36"/>
      <c r="AA148" s="36"/>
      <c r="AB148" s="36"/>
      <c r="AC148" s="36"/>
      <c r="AD148" s="36"/>
      <c r="AE148" s="36"/>
      <c r="AF148" s="36"/>
      <c r="AG148" s="36"/>
      <c r="AH148" s="36"/>
      <c r="AI148" s="6"/>
    </row>
    <row r="149" spans="1:36" x14ac:dyDescent="0.15">
      <c r="C149" s="190" t="str">
        <f>IF(Budget!C143="","", Budget!C143)</f>
        <v/>
      </c>
      <c r="D149" s="191" t="str">
        <f>IF(Budget!D143="","", Budget!D143)</f>
        <v/>
      </c>
      <c r="E149" s="191" t="str">
        <f>IF(Budget!E143="","", Budget!E143)</f>
        <v/>
      </c>
      <c r="F149" s="193" t="str">
        <f>IF(Budget!F143="","", Budget!F143)</f>
        <v>Select type of activity</v>
      </c>
      <c r="G149" s="194"/>
      <c r="H149" s="101">
        <f t="shared" ref="H149:H156" si="34">K149+N149+Q149+T149+W149</f>
        <v>0</v>
      </c>
      <c r="K149" s="37"/>
      <c r="N149" s="37"/>
      <c r="Q149" s="37"/>
      <c r="T149" s="37"/>
      <c r="W149" s="37"/>
      <c r="X149" s="87"/>
      <c r="Y149" s="36"/>
      <c r="Z149" s="36"/>
      <c r="AA149" s="36"/>
      <c r="AB149" s="36"/>
      <c r="AC149" s="36"/>
      <c r="AD149" s="36"/>
      <c r="AE149" s="36"/>
      <c r="AF149" s="36"/>
      <c r="AG149" s="36"/>
      <c r="AH149" s="36"/>
      <c r="AI149" s="6"/>
    </row>
    <row r="150" spans="1:36" x14ac:dyDescent="0.15">
      <c r="C150" s="190" t="str">
        <f>IF(Budget!C144="","", Budget!C144)</f>
        <v/>
      </c>
      <c r="D150" s="191" t="str">
        <f>IF(Budget!D144="","", Budget!D144)</f>
        <v/>
      </c>
      <c r="E150" s="191" t="str">
        <f>IF(Budget!E144="","", Budget!E144)</f>
        <v/>
      </c>
      <c r="F150" s="193" t="str">
        <f>IF(Budget!F144="","", Budget!F144)</f>
        <v>Select type of activity</v>
      </c>
      <c r="G150" s="194"/>
      <c r="H150" s="101">
        <f t="shared" si="34"/>
        <v>0</v>
      </c>
      <c r="K150" s="37"/>
      <c r="N150" s="37"/>
      <c r="Q150" s="37"/>
      <c r="T150" s="37"/>
      <c r="W150" s="37"/>
      <c r="X150" s="87"/>
      <c r="Y150" s="36"/>
      <c r="Z150" s="36"/>
      <c r="AA150" s="36"/>
      <c r="AB150" s="36"/>
      <c r="AC150" s="36"/>
      <c r="AD150" s="36"/>
      <c r="AE150" s="36"/>
      <c r="AF150" s="36"/>
      <c r="AG150" s="36"/>
      <c r="AH150" s="36"/>
      <c r="AI150" s="6"/>
    </row>
    <row r="151" spans="1:36" x14ac:dyDescent="0.15">
      <c r="C151" s="190" t="str">
        <f>IF(Budget!C145="","", Budget!C145)</f>
        <v/>
      </c>
      <c r="D151" s="191" t="str">
        <f>IF(Budget!D145="","", Budget!D145)</f>
        <v/>
      </c>
      <c r="E151" s="191" t="str">
        <f>IF(Budget!E145="","", Budget!E145)</f>
        <v/>
      </c>
      <c r="F151" s="193" t="str">
        <f>IF(Budget!F145="","", Budget!F145)</f>
        <v>Select type of activity</v>
      </c>
      <c r="G151" s="194"/>
      <c r="H151" s="101">
        <f t="shared" si="34"/>
        <v>0</v>
      </c>
      <c r="K151" s="37"/>
      <c r="N151" s="37"/>
      <c r="Q151" s="37"/>
      <c r="T151" s="37"/>
      <c r="W151" s="37"/>
      <c r="X151" s="87"/>
      <c r="Y151" s="36"/>
      <c r="Z151" s="36"/>
      <c r="AA151" s="36"/>
      <c r="AB151" s="36"/>
      <c r="AC151" s="36"/>
      <c r="AD151" s="36"/>
      <c r="AE151" s="36"/>
      <c r="AF151" s="36"/>
      <c r="AG151" s="36"/>
      <c r="AH151" s="36"/>
      <c r="AI151" s="6"/>
    </row>
    <row r="152" spans="1:36" x14ac:dyDescent="0.15">
      <c r="C152" s="190" t="str">
        <f>IF(Budget!C146="","", Budget!C146)</f>
        <v/>
      </c>
      <c r="D152" s="191" t="str">
        <f>IF(Budget!D146="","", Budget!D146)</f>
        <v/>
      </c>
      <c r="E152" s="191" t="str">
        <f>IF(Budget!E146="","", Budget!E146)</f>
        <v/>
      </c>
      <c r="F152" s="193" t="str">
        <f>IF(Budget!F146="","", Budget!F146)</f>
        <v>Select type of activity</v>
      </c>
      <c r="G152" s="194"/>
      <c r="H152" s="101">
        <f t="shared" si="34"/>
        <v>0</v>
      </c>
      <c r="K152" s="37"/>
      <c r="N152" s="37"/>
      <c r="Q152" s="37"/>
      <c r="T152" s="37"/>
      <c r="W152" s="37"/>
      <c r="X152" s="87"/>
      <c r="Y152" s="36"/>
      <c r="Z152" s="36"/>
      <c r="AA152" s="36"/>
      <c r="AB152" s="36"/>
      <c r="AC152" s="36"/>
      <c r="AD152" s="36"/>
      <c r="AE152" s="36"/>
      <c r="AF152" s="36"/>
      <c r="AG152" s="36"/>
      <c r="AH152" s="36"/>
      <c r="AI152" s="6"/>
    </row>
    <row r="153" spans="1:36" x14ac:dyDescent="0.15">
      <c r="C153" s="190" t="str">
        <f>IF(Budget!C147="","", Budget!C147)</f>
        <v/>
      </c>
      <c r="D153" s="191" t="str">
        <f>IF(Budget!D147="","", Budget!D147)</f>
        <v/>
      </c>
      <c r="E153" s="191" t="str">
        <f>IF(Budget!E147="","", Budget!E147)</f>
        <v/>
      </c>
      <c r="F153" s="193" t="str">
        <f>IF(Budget!F147="","", Budget!F147)</f>
        <v>Select type of activity</v>
      </c>
      <c r="G153" s="194"/>
      <c r="H153" s="101">
        <f t="shared" si="34"/>
        <v>0</v>
      </c>
      <c r="K153" s="37"/>
      <c r="N153" s="37"/>
      <c r="Q153" s="37"/>
      <c r="T153" s="37"/>
      <c r="W153" s="37"/>
      <c r="X153" s="87"/>
      <c r="Y153" s="36"/>
      <c r="Z153" s="36"/>
      <c r="AA153" s="36"/>
      <c r="AB153" s="36"/>
      <c r="AC153" s="36"/>
      <c r="AD153" s="36"/>
      <c r="AE153" s="36"/>
      <c r="AF153" s="36"/>
      <c r="AG153" s="36"/>
      <c r="AH153" s="36"/>
      <c r="AI153" s="6"/>
    </row>
    <row r="154" spans="1:36" x14ac:dyDescent="0.15">
      <c r="C154" s="190" t="str">
        <f>IF(Budget!C148="","", Budget!C148)</f>
        <v/>
      </c>
      <c r="D154" s="191" t="str">
        <f>IF(Budget!D148="","", Budget!D148)</f>
        <v/>
      </c>
      <c r="E154" s="191" t="str">
        <f>IF(Budget!E148="","", Budget!E148)</f>
        <v/>
      </c>
      <c r="F154" s="193" t="str">
        <f>IF(Budget!F148="","", Budget!F148)</f>
        <v>Select type of activity</v>
      </c>
      <c r="G154" s="194"/>
      <c r="H154" s="101">
        <f t="shared" si="34"/>
        <v>0</v>
      </c>
      <c r="K154" s="37"/>
      <c r="N154" s="37"/>
      <c r="Q154" s="37"/>
      <c r="T154" s="37"/>
      <c r="W154" s="37"/>
      <c r="X154" s="87"/>
      <c r="Y154" s="36"/>
      <c r="Z154" s="36"/>
      <c r="AA154" s="36"/>
      <c r="AB154" s="36"/>
      <c r="AC154" s="36"/>
      <c r="AD154" s="36"/>
      <c r="AE154" s="36"/>
      <c r="AF154" s="36"/>
      <c r="AG154" s="36"/>
      <c r="AH154" s="36"/>
      <c r="AI154" s="6"/>
    </row>
    <row r="155" spans="1:36" x14ac:dyDescent="0.15">
      <c r="C155" s="190" t="str">
        <f>IF(Budget!C149="","", Budget!C149)</f>
        <v/>
      </c>
      <c r="D155" s="191" t="str">
        <f>IF(Budget!D149="","", Budget!D149)</f>
        <v/>
      </c>
      <c r="E155" s="191" t="str">
        <f>IF(Budget!E149="","", Budget!E149)</f>
        <v/>
      </c>
      <c r="F155" s="193" t="str">
        <f>IF(Budget!F149="","", Budget!F149)</f>
        <v>Select type of activity</v>
      </c>
      <c r="G155" s="194"/>
      <c r="H155" s="101">
        <f t="shared" si="34"/>
        <v>0</v>
      </c>
      <c r="K155" s="37"/>
      <c r="N155" s="37"/>
      <c r="Q155" s="37"/>
      <c r="T155" s="37"/>
      <c r="W155" s="37"/>
      <c r="X155" s="87"/>
      <c r="Y155" s="36"/>
      <c r="Z155" s="36"/>
      <c r="AA155" s="36"/>
      <c r="AB155" s="36"/>
      <c r="AC155" s="36"/>
      <c r="AD155" s="36"/>
      <c r="AE155" s="36"/>
      <c r="AF155" s="36"/>
      <c r="AG155" s="36"/>
      <c r="AH155" s="36"/>
      <c r="AI155" s="6"/>
    </row>
    <row r="156" spans="1:36" x14ac:dyDescent="0.15">
      <c r="C156" s="190" t="str">
        <f>IF(Budget!C150="","", Budget!C150)</f>
        <v/>
      </c>
      <c r="D156" s="191" t="str">
        <f>IF(Budget!D150="","", Budget!D150)</f>
        <v/>
      </c>
      <c r="E156" s="191" t="str">
        <f>IF(Budget!E150="","", Budget!E150)</f>
        <v/>
      </c>
      <c r="F156" s="193" t="str">
        <f>IF(Budget!F150="","", Budget!F150)</f>
        <v>Select type of activity</v>
      </c>
      <c r="G156" s="194"/>
      <c r="H156" s="101">
        <f t="shared" si="34"/>
        <v>0</v>
      </c>
      <c r="K156" s="37"/>
      <c r="N156" s="37"/>
      <c r="Q156" s="37"/>
      <c r="T156" s="37"/>
      <c r="W156" s="37"/>
      <c r="X156" s="87"/>
      <c r="Y156" s="36"/>
      <c r="Z156" s="36"/>
      <c r="AA156" s="36"/>
      <c r="AB156" s="36"/>
      <c r="AC156" s="36"/>
      <c r="AD156" s="36"/>
      <c r="AE156" s="36"/>
      <c r="AF156" s="36"/>
      <c r="AG156" s="36"/>
      <c r="AH156" s="36"/>
      <c r="AI156" s="6"/>
    </row>
    <row r="157" spans="1:36" x14ac:dyDescent="0.15">
      <c r="C157" s="190" t="str">
        <f>IF(Budget!C151="","", Budget!C151)</f>
        <v/>
      </c>
      <c r="D157" s="191" t="str">
        <f>IF(Budget!D151="","", Budget!D151)</f>
        <v/>
      </c>
      <c r="E157" s="191" t="str">
        <f>IF(Budget!E151="","", Budget!E151)</f>
        <v/>
      </c>
      <c r="F157" s="193" t="str">
        <f>IF(Budget!F151="","", Budget!F151)</f>
        <v>Select type of activity</v>
      </c>
      <c r="G157" s="194"/>
      <c r="H157" s="101">
        <f>K157+N157+Q157+T157+W157</f>
        <v>0</v>
      </c>
      <c r="K157" s="37"/>
      <c r="N157" s="37"/>
      <c r="Q157" s="37"/>
      <c r="T157" s="37"/>
      <c r="W157" s="37"/>
      <c r="X157" s="87"/>
      <c r="Y157" s="36"/>
      <c r="Z157" s="36"/>
      <c r="AA157" s="36"/>
      <c r="AB157" s="36"/>
      <c r="AC157" s="36"/>
      <c r="AD157" s="36"/>
      <c r="AE157" s="36"/>
      <c r="AF157" s="36"/>
      <c r="AG157" s="36"/>
      <c r="AH157" s="36"/>
      <c r="AI157" s="6"/>
    </row>
    <row r="158" spans="1:36" x14ac:dyDescent="0.15">
      <c r="B158" s="89"/>
      <c r="K158" s="8"/>
      <c r="N158" s="8"/>
      <c r="Q158" s="8"/>
      <c r="T158" s="8"/>
      <c r="W158" s="8"/>
      <c r="Y158" s="106"/>
      <c r="Z158" s="106"/>
      <c r="AA158" s="106"/>
      <c r="AB158" s="106"/>
      <c r="AC158" s="106"/>
      <c r="AD158" s="106"/>
      <c r="AE158" s="106"/>
      <c r="AF158" s="106"/>
      <c r="AG158" s="106"/>
      <c r="AH158" s="106"/>
      <c r="AI158" s="6"/>
    </row>
    <row r="159" spans="1:36" x14ac:dyDescent="0.15">
      <c r="B159" s="107" t="s">
        <v>78</v>
      </c>
      <c r="H159" s="101">
        <f>SUM(H148:H158)</f>
        <v>0</v>
      </c>
      <c r="K159" s="101">
        <f>SUM(K148:K158)</f>
        <v>0</v>
      </c>
      <c r="N159" s="101">
        <f>SUM(N148:N158)</f>
        <v>0</v>
      </c>
      <c r="Q159" s="101">
        <f>SUM(Q148:Q158)</f>
        <v>0</v>
      </c>
      <c r="T159" s="101">
        <f>SUM(T148:T158)</f>
        <v>0</v>
      </c>
      <c r="W159" s="101">
        <f>SUM(W148:W158)</f>
        <v>0</v>
      </c>
      <c r="Y159" s="108">
        <f t="shared" ref="Y159:AH159" si="35">SUM(Y148:Y158)</f>
        <v>0</v>
      </c>
      <c r="Z159" s="108">
        <f t="shared" si="35"/>
        <v>0</v>
      </c>
      <c r="AA159" s="108">
        <f t="shared" si="35"/>
        <v>0</v>
      </c>
      <c r="AB159" s="108">
        <f t="shared" si="35"/>
        <v>0</v>
      </c>
      <c r="AC159" s="108">
        <f>SUM(AC148:AC158)</f>
        <v>0</v>
      </c>
      <c r="AD159" s="108">
        <f t="shared" si="35"/>
        <v>0</v>
      </c>
      <c r="AE159" s="108">
        <f t="shared" si="35"/>
        <v>0</v>
      </c>
      <c r="AF159" s="108">
        <f t="shared" si="35"/>
        <v>0</v>
      </c>
      <c r="AG159" s="108">
        <f t="shared" si="35"/>
        <v>0</v>
      </c>
      <c r="AH159" s="108">
        <f t="shared" si="35"/>
        <v>0</v>
      </c>
      <c r="AI159" s="109">
        <f>SUM(Y159:AH159)</f>
        <v>0</v>
      </c>
      <c r="AJ159" s="110" t="str">
        <f>IF(AI159=H159,"","Amount should be equal to amount in Total budget (column H). Please check.")</f>
        <v/>
      </c>
    </row>
    <row r="160" spans="1:36" x14ac:dyDescent="0.15">
      <c r="B160" s="107"/>
      <c r="Y160" s="106"/>
      <c r="Z160" s="106"/>
      <c r="AA160" s="106"/>
      <c r="AB160" s="106"/>
      <c r="AC160" s="106"/>
      <c r="AD160" s="106"/>
      <c r="AE160" s="106"/>
      <c r="AF160" s="106"/>
      <c r="AG160" s="106"/>
      <c r="AH160" s="106"/>
      <c r="AI160" s="6"/>
    </row>
    <row r="161" spans="1:35" x14ac:dyDescent="0.15">
      <c r="A161" s="6" t="s">
        <v>99</v>
      </c>
      <c r="B161" s="6" t="s">
        <v>100</v>
      </c>
      <c r="C161" s="91" t="s">
        <v>85</v>
      </c>
      <c r="D161" s="91"/>
      <c r="E161" s="92"/>
      <c r="F161" s="93" t="s">
        <v>146</v>
      </c>
      <c r="G161" s="91"/>
      <c r="H161" s="94" t="s">
        <v>78</v>
      </c>
      <c r="K161" s="94" t="s">
        <v>78</v>
      </c>
      <c r="N161" s="94" t="s">
        <v>78</v>
      </c>
      <c r="Q161" s="94" t="s">
        <v>78</v>
      </c>
      <c r="T161" s="94" t="s">
        <v>78</v>
      </c>
      <c r="W161" s="94" t="s">
        <v>78</v>
      </c>
      <c r="Y161" s="113"/>
      <c r="Z161" s="113"/>
      <c r="AA161" s="113"/>
      <c r="AB161" s="113"/>
      <c r="AC161" s="113"/>
      <c r="AD161" s="113"/>
      <c r="AE161" s="113"/>
      <c r="AF161" s="113"/>
      <c r="AG161" s="113"/>
      <c r="AH161" s="113"/>
      <c r="AI161" s="6"/>
    </row>
    <row r="162" spans="1:35" x14ac:dyDescent="0.15">
      <c r="B162" s="102"/>
      <c r="C162" s="190" t="str">
        <f>IF(Budget!C156="","", Budget!C156)</f>
        <v/>
      </c>
      <c r="D162" s="191" t="str">
        <f>IF(Budget!D156="","", Budget!D156)</f>
        <v/>
      </c>
      <c r="E162" s="191" t="str">
        <f>IF(Budget!E156="","", Budget!E156)</f>
        <v/>
      </c>
      <c r="F162" s="193" t="str">
        <f>IF(Budget!F156="","", Budget!F156)</f>
        <v>Select type of activity</v>
      </c>
      <c r="G162" s="195"/>
      <c r="H162" s="101">
        <f>K162+N162+Q162+T162+W162</f>
        <v>0</v>
      </c>
      <c r="K162" s="37"/>
      <c r="N162" s="37"/>
      <c r="Q162" s="37"/>
      <c r="T162" s="37"/>
      <c r="W162" s="37"/>
      <c r="Y162" s="36"/>
      <c r="Z162" s="36"/>
      <c r="AA162" s="36"/>
      <c r="AB162" s="36"/>
      <c r="AC162" s="36"/>
      <c r="AD162" s="36"/>
      <c r="AE162" s="36"/>
      <c r="AF162" s="36"/>
      <c r="AG162" s="36"/>
      <c r="AH162" s="36"/>
      <c r="AI162" s="6"/>
    </row>
    <row r="163" spans="1:35" x14ac:dyDescent="0.15">
      <c r="B163" s="102"/>
      <c r="C163" s="190" t="str">
        <f>IF(Budget!C157="","", Budget!C157)</f>
        <v/>
      </c>
      <c r="D163" s="191" t="str">
        <f>IF(Budget!D157="","", Budget!D157)</f>
        <v/>
      </c>
      <c r="E163" s="191" t="str">
        <f>IF(Budget!E157="","", Budget!E157)</f>
        <v/>
      </c>
      <c r="F163" s="193" t="str">
        <f>IF(Budget!F157="","", Budget!F157)</f>
        <v>Select type of activity</v>
      </c>
      <c r="G163" s="195"/>
      <c r="H163" s="101">
        <f t="shared" ref="H163:H175" si="36">K163+N163+Q163+T163+W163</f>
        <v>0</v>
      </c>
      <c r="K163" s="37"/>
      <c r="N163" s="37"/>
      <c r="Q163" s="37"/>
      <c r="T163" s="37"/>
      <c r="W163" s="37"/>
      <c r="Y163" s="36"/>
      <c r="Z163" s="36"/>
      <c r="AA163" s="36"/>
      <c r="AB163" s="36"/>
      <c r="AC163" s="36"/>
      <c r="AD163" s="36"/>
      <c r="AE163" s="36"/>
      <c r="AF163" s="36"/>
      <c r="AG163" s="36"/>
      <c r="AH163" s="36"/>
      <c r="AI163" s="6"/>
    </row>
    <row r="164" spans="1:35" x14ac:dyDescent="0.15">
      <c r="B164" s="102"/>
      <c r="C164" s="190" t="str">
        <f>IF(Budget!C158="","", Budget!C158)</f>
        <v/>
      </c>
      <c r="D164" s="191" t="str">
        <f>IF(Budget!D158="","", Budget!D158)</f>
        <v/>
      </c>
      <c r="E164" s="191" t="str">
        <f>IF(Budget!E158="","", Budget!E158)</f>
        <v/>
      </c>
      <c r="F164" s="193" t="str">
        <f>IF(Budget!F158="","", Budget!F158)</f>
        <v>Select type of activity</v>
      </c>
      <c r="G164" s="195"/>
      <c r="H164" s="101">
        <f t="shared" si="36"/>
        <v>0</v>
      </c>
      <c r="K164" s="37"/>
      <c r="N164" s="37"/>
      <c r="Q164" s="37"/>
      <c r="T164" s="37"/>
      <c r="W164" s="37"/>
      <c r="Y164" s="36"/>
      <c r="Z164" s="36"/>
      <c r="AA164" s="36"/>
      <c r="AB164" s="36"/>
      <c r="AC164" s="36"/>
      <c r="AD164" s="36"/>
      <c r="AE164" s="36"/>
      <c r="AF164" s="36"/>
      <c r="AG164" s="36"/>
      <c r="AH164" s="36"/>
      <c r="AI164" s="6"/>
    </row>
    <row r="165" spans="1:35" x14ac:dyDescent="0.15">
      <c r="B165" s="102"/>
      <c r="C165" s="190" t="str">
        <f>IF(Budget!C159="","", Budget!C159)</f>
        <v/>
      </c>
      <c r="D165" s="191" t="str">
        <f>IF(Budget!D159="","", Budget!D159)</f>
        <v/>
      </c>
      <c r="E165" s="191" t="str">
        <f>IF(Budget!E159="","", Budget!E159)</f>
        <v/>
      </c>
      <c r="F165" s="193" t="str">
        <f>IF(Budget!F159="","", Budget!F159)</f>
        <v>Select type of activity</v>
      </c>
      <c r="G165" s="195"/>
      <c r="H165" s="101">
        <f t="shared" si="36"/>
        <v>0</v>
      </c>
      <c r="K165" s="37"/>
      <c r="N165" s="37"/>
      <c r="Q165" s="37"/>
      <c r="T165" s="37"/>
      <c r="W165" s="37"/>
      <c r="Y165" s="36"/>
      <c r="Z165" s="36"/>
      <c r="AA165" s="36"/>
      <c r="AB165" s="36"/>
      <c r="AC165" s="36"/>
      <c r="AD165" s="36"/>
      <c r="AE165" s="36"/>
      <c r="AF165" s="36"/>
      <c r="AG165" s="36"/>
      <c r="AH165" s="36"/>
      <c r="AI165" s="6"/>
    </row>
    <row r="166" spans="1:35" x14ac:dyDescent="0.15">
      <c r="B166" s="102"/>
      <c r="C166" s="190" t="str">
        <f>IF(Budget!C160="","", Budget!C160)</f>
        <v/>
      </c>
      <c r="D166" s="191" t="str">
        <f>IF(Budget!D160="","", Budget!D160)</f>
        <v/>
      </c>
      <c r="E166" s="191" t="str">
        <f>IF(Budget!E160="","", Budget!E160)</f>
        <v/>
      </c>
      <c r="F166" s="193" t="str">
        <f>IF(Budget!F160="","", Budget!F160)</f>
        <v>Select type of activity</v>
      </c>
      <c r="G166" s="195"/>
      <c r="H166" s="101">
        <f t="shared" si="36"/>
        <v>0</v>
      </c>
      <c r="K166" s="37"/>
      <c r="N166" s="37"/>
      <c r="Q166" s="37"/>
      <c r="T166" s="37"/>
      <c r="W166" s="37"/>
      <c r="Y166" s="36"/>
      <c r="Z166" s="36"/>
      <c r="AA166" s="36"/>
      <c r="AB166" s="36"/>
      <c r="AC166" s="36"/>
      <c r="AD166" s="36"/>
      <c r="AE166" s="36"/>
      <c r="AF166" s="36"/>
      <c r="AG166" s="36"/>
      <c r="AH166" s="36"/>
      <c r="AI166" s="6"/>
    </row>
    <row r="167" spans="1:35" x14ac:dyDescent="0.15">
      <c r="B167" s="102"/>
      <c r="C167" s="190" t="str">
        <f>IF(Budget!C161="","", Budget!C161)</f>
        <v/>
      </c>
      <c r="D167" s="191" t="str">
        <f>IF(Budget!D161="","", Budget!D161)</f>
        <v/>
      </c>
      <c r="E167" s="191" t="str">
        <f>IF(Budget!E161="","", Budget!E161)</f>
        <v/>
      </c>
      <c r="F167" s="193" t="str">
        <f>IF(Budget!F161="","", Budget!F161)</f>
        <v>Select type of activity</v>
      </c>
      <c r="G167" s="195"/>
      <c r="H167" s="101">
        <f t="shared" si="36"/>
        <v>0</v>
      </c>
      <c r="K167" s="37"/>
      <c r="N167" s="37"/>
      <c r="Q167" s="37"/>
      <c r="T167" s="37"/>
      <c r="W167" s="37"/>
      <c r="Y167" s="36"/>
      <c r="Z167" s="36"/>
      <c r="AA167" s="36"/>
      <c r="AB167" s="36"/>
      <c r="AC167" s="36"/>
      <c r="AD167" s="36"/>
      <c r="AE167" s="36"/>
      <c r="AF167" s="36"/>
      <c r="AG167" s="36"/>
      <c r="AH167" s="36"/>
      <c r="AI167" s="6"/>
    </row>
    <row r="168" spans="1:35" x14ac:dyDescent="0.15">
      <c r="B168" s="102"/>
      <c r="C168" s="190" t="str">
        <f>IF(Budget!C162="","", Budget!C162)</f>
        <v/>
      </c>
      <c r="D168" s="191" t="str">
        <f>IF(Budget!D162="","", Budget!D162)</f>
        <v/>
      </c>
      <c r="E168" s="191" t="str">
        <f>IF(Budget!E162="","", Budget!E162)</f>
        <v/>
      </c>
      <c r="F168" s="193" t="str">
        <f>IF(Budget!F162="","", Budget!F162)</f>
        <v>Select type of activity</v>
      </c>
      <c r="G168" s="195"/>
      <c r="H168" s="101">
        <f t="shared" si="36"/>
        <v>0</v>
      </c>
      <c r="K168" s="37"/>
      <c r="N168" s="37"/>
      <c r="Q168" s="37"/>
      <c r="T168" s="37"/>
      <c r="W168" s="37"/>
      <c r="Y168" s="36"/>
      <c r="Z168" s="36"/>
      <c r="AA168" s="36"/>
      <c r="AB168" s="36"/>
      <c r="AC168" s="36"/>
      <c r="AD168" s="36"/>
      <c r="AE168" s="36"/>
      <c r="AF168" s="36"/>
      <c r="AG168" s="36"/>
      <c r="AH168" s="36"/>
      <c r="AI168" s="6"/>
    </row>
    <row r="169" spans="1:35" x14ac:dyDescent="0.15">
      <c r="B169" s="102"/>
      <c r="C169" s="190" t="str">
        <f>IF(Budget!C163="","", Budget!C163)</f>
        <v/>
      </c>
      <c r="D169" s="191" t="str">
        <f>IF(Budget!D163="","", Budget!D163)</f>
        <v/>
      </c>
      <c r="E169" s="191" t="str">
        <f>IF(Budget!E163="","", Budget!E163)</f>
        <v/>
      </c>
      <c r="F169" s="193" t="str">
        <f>IF(Budget!F163="","", Budget!F163)</f>
        <v>Select type of activity</v>
      </c>
      <c r="G169" s="195"/>
      <c r="H169" s="101">
        <f t="shared" si="36"/>
        <v>0</v>
      </c>
      <c r="K169" s="37"/>
      <c r="N169" s="37"/>
      <c r="Q169" s="37"/>
      <c r="T169" s="37"/>
      <c r="W169" s="37"/>
      <c r="Y169" s="36"/>
      <c r="Z169" s="36"/>
      <c r="AA169" s="36"/>
      <c r="AB169" s="36"/>
      <c r="AC169" s="36"/>
      <c r="AD169" s="36"/>
      <c r="AE169" s="36"/>
      <c r="AF169" s="36"/>
      <c r="AG169" s="36"/>
      <c r="AH169" s="36"/>
      <c r="AI169" s="6"/>
    </row>
    <row r="170" spans="1:35" x14ac:dyDescent="0.15">
      <c r="B170" s="102"/>
      <c r="C170" s="190" t="str">
        <f>IF(Budget!C164="","", Budget!C164)</f>
        <v/>
      </c>
      <c r="D170" s="191" t="str">
        <f>IF(Budget!D164="","", Budget!D164)</f>
        <v/>
      </c>
      <c r="E170" s="191" t="str">
        <f>IF(Budget!E164="","", Budget!E164)</f>
        <v/>
      </c>
      <c r="F170" s="193" t="str">
        <f>IF(Budget!F164="","", Budget!F164)</f>
        <v>Select type of activity</v>
      </c>
      <c r="G170" s="195"/>
      <c r="H170" s="101">
        <f t="shared" si="36"/>
        <v>0</v>
      </c>
      <c r="K170" s="37"/>
      <c r="N170" s="37"/>
      <c r="Q170" s="37"/>
      <c r="T170" s="37"/>
      <c r="W170" s="37"/>
      <c r="Y170" s="36"/>
      <c r="Z170" s="36"/>
      <c r="AA170" s="36"/>
      <c r="AB170" s="36"/>
      <c r="AC170" s="36"/>
      <c r="AD170" s="36"/>
      <c r="AE170" s="36"/>
      <c r="AF170" s="36"/>
      <c r="AG170" s="36"/>
      <c r="AH170" s="36"/>
      <c r="AI170" s="6"/>
    </row>
    <row r="171" spans="1:35" x14ac:dyDescent="0.15">
      <c r="B171" s="102"/>
      <c r="C171" s="190" t="str">
        <f>IF(Budget!C165="","", Budget!C165)</f>
        <v/>
      </c>
      <c r="D171" s="191" t="str">
        <f>IF(Budget!D165="","", Budget!D165)</f>
        <v/>
      </c>
      <c r="E171" s="191" t="str">
        <f>IF(Budget!E165="","", Budget!E165)</f>
        <v/>
      </c>
      <c r="F171" s="193" t="str">
        <f>IF(Budget!F165="","", Budget!F165)</f>
        <v>Select type of activity</v>
      </c>
      <c r="G171" s="195"/>
      <c r="H171" s="101">
        <f t="shared" si="36"/>
        <v>0</v>
      </c>
      <c r="K171" s="37"/>
      <c r="N171" s="37"/>
      <c r="Q171" s="37"/>
      <c r="T171" s="37"/>
      <c r="W171" s="37"/>
      <c r="Y171" s="36"/>
      <c r="Z171" s="36"/>
      <c r="AA171" s="36"/>
      <c r="AB171" s="36"/>
      <c r="AC171" s="36"/>
      <c r="AD171" s="36"/>
      <c r="AE171" s="36"/>
      <c r="AF171" s="36"/>
      <c r="AG171" s="36"/>
      <c r="AH171" s="36"/>
      <c r="AI171" s="6"/>
    </row>
    <row r="172" spans="1:35" x14ac:dyDescent="0.15">
      <c r="B172" s="102"/>
      <c r="C172" s="190" t="str">
        <f>IF(Budget!C166="","", Budget!C166)</f>
        <v/>
      </c>
      <c r="D172" s="191" t="str">
        <f>IF(Budget!D166="","", Budget!D166)</f>
        <v/>
      </c>
      <c r="E172" s="191" t="str">
        <f>IF(Budget!E166="","", Budget!E166)</f>
        <v/>
      </c>
      <c r="F172" s="193" t="str">
        <f>IF(Budget!F166="","", Budget!F166)</f>
        <v>Select type of activity</v>
      </c>
      <c r="G172" s="195"/>
      <c r="H172" s="101">
        <f t="shared" si="36"/>
        <v>0</v>
      </c>
      <c r="K172" s="37"/>
      <c r="N172" s="37"/>
      <c r="Q172" s="37"/>
      <c r="T172" s="37"/>
      <c r="W172" s="37"/>
      <c r="Y172" s="36"/>
      <c r="Z172" s="36"/>
      <c r="AA172" s="36"/>
      <c r="AB172" s="36"/>
      <c r="AC172" s="36"/>
      <c r="AD172" s="36"/>
      <c r="AE172" s="36"/>
      <c r="AF172" s="36"/>
      <c r="AG172" s="36"/>
      <c r="AH172" s="36"/>
      <c r="AI172" s="6"/>
    </row>
    <row r="173" spans="1:35" x14ac:dyDescent="0.15">
      <c r="B173" s="102"/>
      <c r="C173" s="190" t="str">
        <f>IF(Budget!C167="","", Budget!C167)</f>
        <v/>
      </c>
      <c r="D173" s="191" t="str">
        <f>IF(Budget!D167="","", Budget!D167)</f>
        <v/>
      </c>
      <c r="E173" s="191" t="str">
        <f>IF(Budget!E167="","", Budget!E167)</f>
        <v/>
      </c>
      <c r="F173" s="193" t="str">
        <f>IF(Budget!F167="","", Budget!F167)</f>
        <v>Select type of activity</v>
      </c>
      <c r="G173" s="195"/>
      <c r="H173" s="101">
        <f t="shared" si="36"/>
        <v>0</v>
      </c>
      <c r="K173" s="37"/>
      <c r="N173" s="37"/>
      <c r="Q173" s="37"/>
      <c r="T173" s="37"/>
      <c r="W173" s="37"/>
      <c r="Y173" s="36"/>
      <c r="Z173" s="36"/>
      <c r="AA173" s="36"/>
      <c r="AB173" s="36"/>
      <c r="AC173" s="36"/>
      <c r="AD173" s="36"/>
      <c r="AE173" s="36"/>
      <c r="AF173" s="36"/>
      <c r="AG173" s="36"/>
      <c r="AH173" s="36"/>
      <c r="AI173" s="6"/>
    </row>
    <row r="174" spans="1:35" x14ac:dyDescent="0.15">
      <c r="B174" s="102"/>
      <c r="C174" s="190" t="str">
        <f>IF(Budget!C168="","", Budget!C168)</f>
        <v/>
      </c>
      <c r="D174" s="191" t="str">
        <f>IF(Budget!D168="","", Budget!D168)</f>
        <v/>
      </c>
      <c r="E174" s="191" t="str">
        <f>IF(Budget!E168="","", Budget!E168)</f>
        <v/>
      </c>
      <c r="F174" s="193" t="str">
        <f>IF(Budget!F168="","", Budget!F168)</f>
        <v>Select type of activity</v>
      </c>
      <c r="G174" s="195"/>
      <c r="H174" s="101">
        <f t="shared" si="36"/>
        <v>0</v>
      </c>
      <c r="K174" s="37"/>
      <c r="N174" s="37"/>
      <c r="Q174" s="37"/>
      <c r="T174" s="37"/>
      <c r="W174" s="37"/>
      <c r="Y174" s="36"/>
      <c r="Z174" s="36"/>
      <c r="AA174" s="36"/>
      <c r="AB174" s="36"/>
      <c r="AC174" s="36"/>
      <c r="AD174" s="36"/>
      <c r="AE174" s="36"/>
      <c r="AF174" s="36"/>
      <c r="AG174" s="36"/>
      <c r="AH174" s="36"/>
      <c r="AI174" s="6"/>
    </row>
    <row r="175" spans="1:35" x14ac:dyDescent="0.15">
      <c r="B175" s="102"/>
      <c r="C175" s="190" t="str">
        <f>IF(Budget!C169="","", Budget!C169)</f>
        <v/>
      </c>
      <c r="D175" s="191" t="str">
        <f>IF(Budget!D169="","", Budget!D169)</f>
        <v/>
      </c>
      <c r="E175" s="191" t="str">
        <f>IF(Budget!E169="","", Budget!E169)</f>
        <v/>
      </c>
      <c r="F175" s="193" t="str">
        <f>IF(Budget!F169="","", Budget!F169)</f>
        <v>Select type of activity</v>
      </c>
      <c r="G175" s="195"/>
      <c r="H175" s="101">
        <f t="shared" si="36"/>
        <v>0</v>
      </c>
      <c r="K175" s="37"/>
      <c r="N175" s="37"/>
      <c r="Q175" s="37"/>
      <c r="T175" s="37"/>
      <c r="W175" s="37"/>
      <c r="Y175" s="36"/>
      <c r="Z175" s="36"/>
      <c r="AA175" s="36"/>
      <c r="AB175" s="36"/>
      <c r="AC175" s="36"/>
      <c r="AD175" s="36"/>
      <c r="AE175" s="36"/>
      <c r="AF175" s="36"/>
      <c r="AG175" s="36"/>
      <c r="AH175" s="36"/>
      <c r="AI175" s="6"/>
    </row>
    <row r="176" spans="1:35" x14ac:dyDescent="0.15">
      <c r="B176" s="102"/>
      <c r="C176" s="190" t="str">
        <f>IF(Budget!C170="","", Budget!C170)</f>
        <v/>
      </c>
      <c r="D176" s="191" t="str">
        <f>IF(Budget!D170="","", Budget!D170)</f>
        <v/>
      </c>
      <c r="E176" s="191" t="str">
        <f>IF(Budget!E170="","", Budget!E170)</f>
        <v/>
      </c>
      <c r="F176" s="193" t="str">
        <f>IF(Budget!F170="","", Budget!F170)</f>
        <v>Select type of activity</v>
      </c>
      <c r="G176" s="195"/>
      <c r="H176" s="101">
        <f>K176+N176+Q176+T176+W176</f>
        <v>0</v>
      </c>
      <c r="K176" s="37"/>
      <c r="N176" s="37"/>
      <c r="Q176" s="37"/>
      <c r="T176" s="37"/>
      <c r="W176" s="37"/>
      <c r="Y176" s="36"/>
      <c r="Z176" s="36"/>
      <c r="AA176" s="36"/>
      <c r="AB176" s="36"/>
      <c r="AC176" s="36"/>
      <c r="AD176" s="36"/>
      <c r="AE176" s="36"/>
      <c r="AF176" s="36"/>
      <c r="AG176" s="36"/>
      <c r="AH176" s="36"/>
      <c r="AI176" s="6"/>
    </row>
    <row r="177" spans="1:36" x14ac:dyDescent="0.15">
      <c r="G177" s="118"/>
      <c r="K177" s="8"/>
      <c r="N177" s="8"/>
      <c r="Q177" s="8"/>
      <c r="T177" s="8"/>
      <c r="W177" s="8"/>
      <c r="Y177" s="106"/>
      <c r="Z177" s="106"/>
      <c r="AA177" s="106"/>
      <c r="AB177" s="106"/>
      <c r="AC177" s="106"/>
      <c r="AD177" s="106"/>
      <c r="AE177" s="106"/>
      <c r="AF177" s="106"/>
      <c r="AG177" s="106"/>
      <c r="AH177" s="106"/>
      <c r="AI177" s="6"/>
    </row>
    <row r="178" spans="1:36" x14ac:dyDescent="0.15">
      <c r="B178" s="107" t="s">
        <v>78</v>
      </c>
      <c r="H178" s="101">
        <f>SUM(H162:H177)</f>
        <v>0</v>
      </c>
      <c r="K178" s="101">
        <f>SUM(K162:K177)</f>
        <v>0</v>
      </c>
      <c r="N178" s="101">
        <f>SUM(N162:N177)</f>
        <v>0</v>
      </c>
      <c r="Q178" s="101">
        <f>SUM(Q162:Q177)</f>
        <v>0</v>
      </c>
      <c r="T178" s="101">
        <f>SUM(T162:T177)</f>
        <v>0</v>
      </c>
      <c r="W178" s="101">
        <f>SUM(W162:W177)</f>
        <v>0</v>
      </c>
      <c r="Y178" s="108">
        <f>SUM(Y162:Y177)</f>
        <v>0</v>
      </c>
      <c r="Z178" s="108">
        <f t="shared" ref="Z178:AH178" si="37">SUM(Z162:Z177)</f>
        <v>0</v>
      </c>
      <c r="AA178" s="108">
        <f t="shared" si="37"/>
        <v>0</v>
      </c>
      <c r="AB178" s="108">
        <f t="shared" si="37"/>
        <v>0</v>
      </c>
      <c r="AC178" s="108">
        <f t="shared" si="37"/>
        <v>0</v>
      </c>
      <c r="AD178" s="108">
        <f t="shared" si="37"/>
        <v>0</v>
      </c>
      <c r="AE178" s="108">
        <f t="shared" si="37"/>
        <v>0</v>
      </c>
      <c r="AF178" s="108">
        <f t="shared" si="37"/>
        <v>0</v>
      </c>
      <c r="AG178" s="108">
        <f t="shared" si="37"/>
        <v>0</v>
      </c>
      <c r="AH178" s="108">
        <f t="shared" si="37"/>
        <v>0</v>
      </c>
      <c r="AI178" s="109">
        <f>SUM(Y178:AH178)</f>
        <v>0</v>
      </c>
      <c r="AJ178" s="110" t="str">
        <f>IF(AI178=H178,"","Amount should be equal to amount in Total budget (column H). Please check.")</f>
        <v/>
      </c>
    </row>
    <row r="179" spans="1:36" x14ac:dyDescent="0.15">
      <c r="B179" s="89"/>
      <c r="H179" s="105"/>
      <c r="Y179" s="113"/>
      <c r="Z179" s="113"/>
      <c r="AA179" s="113"/>
      <c r="AB179" s="113"/>
      <c r="AC179" s="113"/>
      <c r="AD179" s="113"/>
      <c r="AE179" s="113"/>
      <c r="AF179" s="113"/>
      <c r="AG179" s="113"/>
      <c r="AH179" s="113"/>
      <c r="AI179" s="6"/>
    </row>
    <row r="180" spans="1:36" ht="12" thickBot="1" x14ac:dyDescent="0.2">
      <c r="B180" s="6" t="s">
        <v>147</v>
      </c>
      <c r="H180" s="121">
        <f>ROUND(H178+H159+H144+H125+H105+H85+H70+H41,0)</f>
        <v>0</v>
      </c>
      <c r="K180" s="121">
        <f>ROUND(K178+K159+K144+K125+K105+K85+K70+K41,0)</f>
        <v>0</v>
      </c>
      <c r="N180" s="121">
        <f>ROUND(N178+N159+N144+N125+N105+N85+N70+N41,0)</f>
        <v>0</v>
      </c>
      <c r="Q180" s="121">
        <f>ROUND(Q178+Q159+Q144+Q125+Q105+Q85+Q70+Q41,0)</f>
        <v>0</v>
      </c>
      <c r="T180" s="121">
        <f>ROUND(T178+T159+T144+T125+T105+T85+T70+T41,0)</f>
        <v>0</v>
      </c>
      <c r="W180" s="121">
        <f>ROUND(W178+W159+W144+W125+W105+W85+W70+W41,0)</f>
        <v>0</v>
      </c>
      <c r="Y180" s="122">
        <f>Y178+Y159+Y144+Y125+Y105+Y85+Y70+Y41</f>
        <v>0</v>
      </c>
      <c r="Z180" s="122">
        <f t="shared" ref="Z180:AH180" si="38">Z178+Z159+Z144+Z125+Z105+Z85+Z70+Z41</f>
        <v>0</v>
      </c>
      <c r="AA180" s="122">
        <f t="shared" si="38"/>
        <v>0</v>
      </c>
      <c r="AB180" s="122">
        <f t="shared" si="38"/>
        <v>0</v>
      </c>
      <c r="AC180" s="122">
        <f t="shared" si="38"/>
        <v>0</v>
      </c>
      <c r="AD180" s="122">
        <f t="shared" si="38"/>
        <v>0</v>
      </c>
      <c r="AE180" s="122">
        <f t="shared" si="38"/>
        <v>0</v>
      </c>
      <c r="AF180" s="122">
        <f t="shared" si="38"/>
        <v>0</v>
      </c>
      <c r="AG180" s="122">
        <f t="shared" si="38"/>
        <v>0</v>
      </c>
      <c r="AH180" s="122">
        <f t="shared" si="38"/>
        <v>0</v>
      </c>
      <c r="AI180" s="123">
        <f>ROUND((SUM(Y180:AH180)),0)</f>
        <v>0</v>
      </c>
      <c r="AJ180" s="110" t="str">
        <f>IF(AI180=H180,"","Amount should be equal to amount in Total budget (column H). Please check.")</f>
        <v/>
      </c>
    </row>
    <row r="181" spans="1:36" ht="12" thickTop="1" x14ac:dyDescent="0.15">
      <c r="K181" s="8"/>
      <c r="N181" s="8"/>
      <c r="Q181" s="8"/>
      <c r="T181" s="8"/>
      <c r="W181" s="8"/>
      <c r="Y181" s="343"/>
      <c r="Z181" s="343"/>
      <c r="AA181" s="343"/>
      <c r="AB181" s="343"/>
      <c r="AC181" s="343"/>
      <c r="AD181" s="343"/>
      <c r="AE181" s="343"/>
      <c r="AF181" s="343"/>
      <c r="AG181" s="343"/>
      <c r="AH181" s="343"/>
      <c r="AJ181" s="110"/>
    </row>
    <row r="182" spans="1:36" x14ac:dyDescent="0.15">
      <c r="B182" s="344" t="s">
        <v>103</v>
      </c>
      <c r="G182" s="107" t="s">
        <v>148</v>
      </c>
      <c r="H182" s="101">
        <f>SUM(Y182:AH182)</f>
        <v>0</v>
      </c>
      <c r="K182" s="8"/>
      <c r="N182" s="8"/>
      <c r="Q182" s="8"/>
      <c r="T182" s="8"/>
      <c r="Y182" s="339"/>
      <c r="Z182" s="339"/>
      <c r="AA182" s="339"/>
      <c r="AB182" s="339"/>
      <c r="AC182" s="339"/>
      <c r="AD182" s="339"/>
      <c r="AE182" s="339"/>
      <c r="AF182" s="339"/>
      <c r="AG182" s="339"/>
      <c r="AH182" s="339"/>
      <c r="AJ182" s="110"/>
    </row>
    <row r="183" spans="1:36" ht="12" thickBot="1" x14ac:dyDescent="0.2">
      <c r="B183" s="6" t="s">
        <v>105</v>
      </c>
      <c r="H183" s="121">
        <f>ROUND((H180-H182),0)</f>
        <v>0</v>
      </c>
      <c r="K183" s="8"/>
      <c r="N183" s="8"/>
      <c r="Q183" s="8"/>
      <c r="T183" s="8"/>
      <c r="Y183" s="122">
        <f>Y180-Y182</f>
        <v>0</v>
      </c>
      <c r="Z183" s="122">
        <f>Z180-Z182</f>
        <v>0</v>
      </c>
      <c r="AA183" s="122">
        <f>AA180-AA182</f>
        <v>0</v>
      </c>
      <c r="AB183" s="122">
        <f t="shared" ref="AB183:AH183" si="39">AB180-AB182</f>
        <v>0</v>
      </c>
      <c r="AC183" s="122">
        <f t="shared" si="39"/>
        <v>0</v>
      </c>
      <c r="AD183" s="122">
        <f t="shared" si="39"/>
        <v>0</v>
      </c>
      <c r="AE183" s="122">
        <f t="shared" si="39"/>
        <v>0</v>
      </c>
      <c r="AF183" s="122">
        <f t="shared" si="39"/>
        <v>0</v>
      </c>
      <c r="AG183" s="122">
        <f t="shared" si="39"/>
        <v>0</v>
      </c>
      <c r="AH183" s="122">
        <f t="shared" si="39"/>
        <v>0</v>
      </c>
      <c r="AI183" s="123">
        <f>ROUND((SUM(Y183:AH183)),0)</f>
        <v>0</v>
      </c>
      <c r="AJ183" s="110" t="str">
        <f>IF(AI183=H183,"","Amount should be equal to amount in Total budget (column H). Please check.")</f>
        <v/>
      </c>
    </row>
    <row r="184" spans="1:36" ht="12.75" thickTop="1" thickBot="1" x14ac:dyDescent="0.2">
      <c r="K184" s="8"/>
      <c r="N184" s="8"/>
      <c r="Q184" s="8"/>
      <c r="T184" s="8"/>
      <c r="W184" s="8"/>
      <c r="Y184" s="343"/>
      <c r="Z184" s="343"/>
      <c r="AA184" s="343"/>
      <c r="AB184" s="343"/>
      <c r="AC184" s="343"/>
      <c r="AD184" s="343"/>
      <c r="AE184" s="343"/>
      <c r="AF184" s="343"/>
      <c r="AG184" s="343"/>
      <c r="AH184" s="343"/>
      <c r="AJ184" s="110"/>
    </row>
    <row r="185" spans="1:36" ht="23.25" thickBot="1" x14ac:dyDescent="0.2">
      <c r="Y185" s="85" t="s">
        <v>124</v>
      </c>
      <c r="Z185" s="85" t="s">
        <v>125</v>
      </c>
      <c r="AA185" s="85" t="s">
        <v>126</v>
      </c>
      <c r="AB185" s="85" t="s">
        <v>127</v>
      </c>
      <c r="AC185" s="85" t="s">
        <v>128</v>
      </c>
      <c r="AD185" s="85" t="s">
        <v>129</v>
      </c>
      <c r="AE185" s="85" t="s">
        <v>130</v>
      </c>
      <c r="AF185" s="85" t="s">
        <v>131</v>
      </c>
      <c r="AG185" s="85" t="s">
        <v>132</v>
      </c>
      <c r="AH185" s="85" t="s">
        <v>133</v>
      </c>
      <c r="AI185" s="6"/>
    </row>
    <row r="186" spans="1:36" ht="12.75" thickBot="1" x14ac:dyDescent="0.25">
      <c r="A186" s="269" t="s">
        <v>108</v>
      </c>
      <c r="Y186" s="124" t="str">
        <f t="shared" ref="Y186:AH186" si="40">Y12</f>
        <v>NAME 1</v>
      </c>
      <c r="Z186" s="124" t="str">
        <f t="shared" si="40"/>
        <v>NAME 2</v>
      </c>
      <c r="AA186" s="124" t="str">
        <f t="shared" si="40"/>
        <v>NAME 3</v>
      </c>
      <c r="AB186" s="124" t="str">
        <f t="shared" si="40"/>
        <v>NAME 4</v>
      </c>
      <c r="AC186" s="124" t="str">
        <f t="shared" si="40"/>
        <v>NAME 5</v>
      </c>
      <c r="AD186" s="124" t="str">
        <f t="shared" si="40"/>
        <v>NAME 6</v>
      </c>
      <c r="AE186" s="124" t="str">
        <f t="shared" si="40"/>
        <v>NAME 7</v>
      </c>
      <c r="AF186" s="124" t="str">
        <f t="shared" si="40"/>
        <v>NAME 8</v>
      </c>
      <c r="AG186" s="124" t="str">
        <f t="shared" si="40"/>
        <v>NAME 9</v>
      </c>
      <c r="AH186" s="124" t="str">
        <f t="shared" si="40"/>
        <v>NAME 10</v>
      </c>
      <c r="AI186" s="6"/>
    </row>
    <row r="187" spans="1:36" hidden="1" x14ac:dyDescent="0.15">
      <c r="B187" s="106" t="s">
        <v>106</v>
      </c>
      <c r="C187" s="106"/>
      <c r="D187" s="106"/>
      <c r="E187" s="106"/>
      <c r="F187" s="106"/>
      <c r="G187" s="106">
        <f>SUM(Y187:AH187)</f>
        <v>0</v>
      </c>
      <c r="H187" s="106"/>
      <c r="I187" s="106"/>
      <c r="J187" s="106"/>
      <c r="K187" s="106"/>
      <c r="L187" s="106"/>
      <c r="M187" s="106"/>
      <c r="N187" s="106"/>
      <c r="O187" s="106"/>
      <c r="P187" s="106"/>
      <c r="Q187" s="106"/>
      <c r="R187" s="106"/>
      <c r="S187" s="106"/>
      <c r="T187" s="106"/>
      <c r="U187" s="106"/>
      <c r="V187" s="106"/>
      <c r="W187" s="106"/>
      <c r="X187" s="106"/>
      <c r="Y187" s="125">
        <f t="shared" ref="Y187:AH187" si="41">(ROUND(Y183*$C$10,0))</f>
        <v>0</v>
      </c>
      <c r="Z187" s="125">
        <f t="shared" si="41"/>
        <v>0</v>
      </c>
      <c r="AA187" s="125">
        <f t="shared" si="41"/>
        <v>0</v>
      </c>
      <c r="AB187" s="125">
        <f t="shared" si="41"/>
        <v>0</v>
      </c>
      <c r="AC187" s="125">
        <f t="shared" si="41"/>
        <v>0</v>
      </c>
      <c r="AD187" s="125">
        <f t="shared" si="41"/>
        <v>0</v>
      </c>
      <c r="AE187" s="125">
        <f t="shared" si="41"/>
        <v>0</v>
      </c>
      <c r="AF187" s="125">
        <f t="shared" si="41"/>
        <v>0</v>
      </c>
      <c r="AG187" s="125">
        <f t="shared" si="41"/>
        <v>0</v>
      </c>
      <c r="AH187" s="125">
        <f t="shared" si="41"/>
        <v>0</v>
      </c>
      <c r="AI187" s="109">
        <f>SUM(Y187:AH187)</f>
        <v>0</v>
      </c>
    </row>
    <row r="188" spans="1:36" s="12" customFormat="1" hidden="1" x14ac:dyDescent="0.15">
      <c r="B188" s="6" t="s">
        <v>149</v>
      </c>
      <c r="C188" s="6"/>
      <c r="D188" s="6"/>
      <c r="E188" s="7"/>
      <c r="F188" s="126"/>
      <c r="G188" s="9">
        <f>Budget!_GoBack</f>
        <v>0</v>
      </c>
      <c r="H188" s="9"/>
      <c r="Y188" s="127"/>
      <c r="Z188" s="127"/>
      <c r="AA188" s="127"/>
      <c r="AB188" s="127"/>
      <c r="AC188" s="127"/>
      <c r="AD188" s="127"/>
      <c r="AE188" s="127"/>
      <c r="AF188" s="127"/>
      <c r="AG188" s="127"/>
      <c r="AH188" s="127"/>
    </row>
    <row r="189" spans="1:36" s="12" customFormat="1" hidden="1" x14ac:dyDescent="0.15">
      <c r="B189" s="6"/>
      <c r="C189" s="6"/>
      <c r="D189" s="6"/>
      <c r="E189" s="7"/>
      <c r="F189" s="126"/>
      <c r="G189" s="7"/>
      <c r="H189" s="9"/>
      <c r="Y189" s="128" t="str">
        <f>IF(AI190=H190,"","The total of subsidy per organisation is not equal to the total subsidy (final) (column H). Please check.")</f>
        <v/>
      </c>
      <c r="Z189" s="127"/>
      <c r="AA189" s="127"/>
      <c r="AB189" s="127"/>
      <c r="AC189" s="127"/>
      <c r="AD189" s="127"/>
      <c r="AE189" s="127"/>
      <c r="AF189" s="127"/>
      <c r="AG189" s="127"/>
      <c r="AH189" s="127"/>
    </row>
    <row r="190" spans="1:36" s="171" customFormat="1" ht="24.75" hidden="1" customHeight="1" x14ac:dyDescent="0.2">
      <c r="B190" s="168" t="s">
        <v>109</v>
      </c>
      <c r="C190" s="169"/>
      <c r="D190" s="169"/>
      <c r="E190" s="169"/>
      <c r="F190" s="169"/>
      <c r="G190" s="169"/>
      <c r="H190" s="170">
        <f>IF(G187&gt;G188,G188,G187)</f>
        <v>0</v>
      </c>
      <c r="I190" s="169"/>
      <c r="J190" s="169"/>
      <c r="K190" s="169"/>
      <c r="L190" s="169"/>
      <c r="M190" s="169"/>
      <c r="N190" s="169"/>
      <c r="O190" s="169"/>
      <c r="P190" s="169"/>
      <c r="Q190" s="169"/>
      <c r="R190" s="169"/>
      <c r="S190" s="169"/>
      <c r="T190" s="169"/>
      <c r="U190" s="169"/>
      <c r="V190" s="169"/>
      <c r="W190" s="169"/>
      <c r="X190" s="169"/>
      <c r="Y190" s="172"/>
      <c r="Z190" s="345"/>
      <c r="AA190" s="345"/>
      <c r="AB190" s="345"/>
      <c r="AC190" s="345"/>
      <c r="AD190" s="345"/>
      <c r="AE190" s="345"/>
      <c r="AF190" s="345"/>
      <c r="AG190" s="345"/>
      <c r="AH190" s="345"/>
      <c r="AI190" s="173">
        <f>SUM(Y190:AH190)</f>
        <v>0</v>
      </c>
      <c r="AJ190" s="174"/>
    </row>
    <row r="191" spans="1:36" hidden="1" x14ac:dyDescent="0.15">
      <c r="B191" s="130" t="s">
        <v>150</v>
      </c>
      <c r="C191" s="129"/>
      <c r="D191" s="7"/>
      <c r="Y191" s="346">
        <f t="shared" ref="Y191:AH191" si="42">IF(Y183=0,0,Y190/Y183)</f>
        <v>0</v>
      </c>
      <c r="Z191" s="346">
        <f t="shared" si="42"/>
        <v>0</v>
      </c>
      <c r="AA191" s="346">
        <f t="shared" si="42"/>
        <v>0</v>
      </c>
      <c r="AB191" s="346">
        <f t="shared" si="42"/>
        <v>0</v>
      </c>
      <c r="AC191" s="346">
        <f t="shared" si="42"/>
        <v>0</v>
      </c>
      <c r="AD191" s="346">
        <f t="shared" si="42"/>
        <v>0</v>
      </c>
      <c r="AE191" s="346">
        <f t="shared" si="42"/>
        <v>0</v>
      </c>
      <c r="AF191" s="346">
        <f t="shared" si="42"/>
        <v>0</v>
      </c>
      <c r="AG191" s="346">
        <f t="shared" si="42"/>
        <v>0</v>
      </c>
      <c r="AH191" s="346">
        <f t="shared" si="42"/>
        <v>0</v>
      </c>
      <c r="AI191" s="6"/>
    </row>
    <row r="192" spans="1:36" s="263" customFormat="1" hidden="1" x14ac:dyDescent="0.15">
      <c r="E192" s="264"/>
      <c r="F192" s="264"/>
      <c r="H192" s="265"/>
      <c r="X192" s="266" t="s">
        <v>151</v>
      </c>
      <c r="Y192" s="267">
        <f t="shared" ref="Y192:AH192" si="43">IF(Y183=0,0,1)</f>
        <v>0</v>
      </c>
      <c r="Z192" s="267">
        <f t="shared" si="43"/>
        <v>0</v>
      </c>
      <c r="AA192" s="267">
        <f t="shared" si="43"/>
        <v>0</v>
      </c>
      <c r="AB192" s="267">
        <f t="shared" si="43"/>
        <v>0</v>
      </c>
      <c r="AC192" s="267">
        <f t="shared" si="43"/>
        <v>0</v>
      </c>
      <c r="AD192" s="267">
        <f t="shared" si="43"/>
        <v>0</v>
      </c>
      <c r="AE192" s="267">
        <f t="shared" si="43"/>
        <v>0</v>
      </c>
      <c r="AF192" s="267">
        <f t="shared" si="43"/>
        <v>0</v>
      </c>
      <c r="AG192" s="267">
        <f t="shared" si="43"/>
        <v>0</v>
      </c>
      <c r="AH192" s="267">
        <f t="shared" si="43"/>
        <v>0</v>
      </c>
      <c r="AI192" s="267"/>
    </row>
    <row r="193" spans="1:35" ht="12.75" x14ac:dyDescent="0.2">
      <c r="A193" s="269" t="s">
        <v>118</v>
      </c>
      <c r="B193" s="130"/>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row>
    <row r="195" spans="1:35" s="18" customFormat="1" x14ac:dyDescent="0.15">
      <c r="B195" s="387" t="s">
        <v>152</v>
      </c>
      <c r="E195" s="132"/>
      <c r="F195" s="132"/>
      <c r="H195" s="133"/>
      <c r="Y195" s="134"/>
      <c r="Z195" s="134"/>
      <c r="AA195" s="134"/>
      <c r="AB195" s="134"/>
      <c r="AC195" s="134"/>
      <c r="AD195" s="134"/>
      <c r="AE195" s="134"/>
      <c r="AF195" s="134"/>
      <c r="AG195" s="134"/>
      <c r="AH195" s="134"/>
      <c r="AI195" s="134"/>
    </row>
    <row r="196" spans="1:35" s="18" customFormat="1" x14ac:dyDescent="0.15">
      <c r="B196" s="135"/>
      <c r="E196" s="132"/>
      <c r="F196" s="132"/>
      <c r="H196" s="133"/>
      <c r="Y196" s="134"/>
      <c r="Z196" s="134"/>
      <c r="AA196" s="134"/>
      <c r="AB196" s="134"/>
      <c r="AC196" s="134"/>
      <c r="AD196" s="134"/>
      <c r="AE196" s="134"/>
      <c r="AF196" s="134"/>
      <c r="AG196" s="134"/>
      <c r="AH196" s="134"/>
      <c r="AI196" s="134"/>
    </row>
    <row r="197" spans="1:35" s="18" customFormat="1" x14ac:dyDescent="0.15">
      <c r="B197" s="20" t="s">
        <v>153</v>
      </c>
      <c r="E197" s="132"/>
      <c r="F197" s="132"/>
      <c r="H197" s="133"/>
      <c r="Y197" s="134"/>
      <c r="Z197" s="134"/>
      <c r="AA197" s="134"/>
      <c r="AB197" s="134"/>
      <c r="AC197" s="134"/>
      <c r="AD197" s="134"/>
      <c r="AE197" s="134"/>
      <c r="AF197" s="134"/>
      <c r="AG197" s="134"/>
      <c r="AH197" s="134"/>
      <c r="AI197" s="134"/>
    </row>
    <row r="198" spans="1:35" s="18" customFormat="1" x14ac:dyDescent="0.15">
      <c r="E198" s="132"/>
      <c r="F198" s="132"/>
      <c r="G198" s="136" t="s">
        <v>154</v>
      </c>
      <c r="H198" s="136" t="s">
        <v>155</v>
      </c>
      <c r="J198" s="18" t="s">
        <v>156</v>
      </c>
      <c r="Z198" s="134"/>
      <c r="AA198" s="134"/>
      <c r="AB198" s="134"/>
      <c r="AC198" s="134"/>
      <c r="AD198" s="134"/>
      <c r="AE198" s="134"/>
      <c r="AF198" s="134"/>
      <c r="AG198" s="134"/>
      <c r="AH198" s="134"/>
      <c r="AI198" s="134"/>
    </row>
    <row r="199" spans="1:35" s="18" customFormat="1" x14ac:dyDescent="0.15">
      <c r="C199" s="18" t="s">
        <v>85</v>
      </c>
      <c r="E199" s="132"/>
      <c r="F199" s="132" t="s">
        <v>157</v>
      </c>
      <c r="G199" s="136" t="s">
        <v>158</v>
      </c>
      <c r="H199" s="136" t="s">
        <v>159</v>
      </c>
      <c r="J199" s="137" t="s">
        <v>160</v>
      </c>
      <c r="Z199" s="134"/>
      <c r="AA199" s="134"/>
      <c r="AB199" s="134"/>
      <c r="AC199" s="134"/>
      <c r="AD199" s="134"/>
      <c r="AE199" s="134"/>
      <c r="AF199" s="134"/>
      <c r="AG199" s="134"/>
      <c r="AI199" s="134"/>
    </row>
    <row r="200" spans="1:35" s="18" customFormat="1" ht="22.5" customHeight="1" x14ac:dyDescent="0.15">
      <c r="B200" s="18" t="s">
        <v>161</v>
      </c>
      <c r="C200" s="315" t="s">
        <v>162</v>
      </c>
      <c r="D200" s="316"/>
      <c r="E200" s="317"/>
      <c r="F200" s="318">
        <v>100000</v>
      </c>
      <c r="G200" s="318">
        <v>6</v>
      </c>
      <c r="H200" s="319">
        <v>5</v>
      </c>
      <c r="I200" s="320"/>
      <c r="J200" s="321">
        <f>(G200/12)*(1/H200)*F200</f>
        <v>10000</v>
      </c>
      <c r="L200" s="138"/>
      <c r="M200" s="138"/>
      <c r="N200" s="138"/>
      <c r="O200" s="138"/>
      <c r="P200" s="138"/>
      <c r="Q200" s="138"/>
      <c r="R200" s="138"/>
      <c r="S200" s="138"/>
      <c r="T200" s="138"/>
      <c r="U200" s="138"/>
      <c r="V200" s="138"/>
      <c r="W200" s="138"/>
      <c r="X200" s="138"/>
      <c r="Z200" s="139"/>
      <c r="AA200" s="139"/>
      <c r="AB200" s="139"/>
      <c r="AC200" s="139"/>
      <c r="AD200" s="139"/>
      <c r="AE200" s="139"/>
      <c r="AF200" s="139"/>
      <c r="AG200" s="139"/>
    </row>
    <row r="201" spans="1:35" s="18" customFormat="1" ht="22.5" customHeight="1" x14ac:dyDescent="0.15">
      <c r="B201" s="18" t="s">
        <v>163</v>
      </c>
      <c r="C201" s="315" t="s">
        <v>164</v>
      </c>
      <c r="D201" s="316"/>
      <c r="E201" s="322"/>
      <c r="F201" s="318">
        <v>10000</v>
      </c>
      <c r="G201" s="318">
        <v>6</v>
      </c>
      <c r="H201" s="319">
        <v>0.5</v>
      </c>
      <c r="I201" s="320"/>
      <c r="J201" s="321">
        <f t="shared" ref="J201" si="44">(G201/12)*(1/H201)*F201</f>
        <v>10000</v>
      </c>
      <c r="L201" s="138"/>
      <c r="M201" s="138"/>
      <c r="N201" s="138"/>
      <c r="O201" s="138"/>
      <c r="P201" s="138"/>
      <c r="Q201" s="138"/>
      <c r="R201" s="138"/>
      <c r="S201" s="138"/>
      <c r="T201" s="138"/>
      <c r="U201" s="138"/>
      <c r="V201" s="138"/>
      <c r="W201" s="138"/>
      <c r="X201" s="138"/>
      <c r="Z201" s="139"/>
      <c r="AA201" s="139"/>
      <c r="AB201" s="139"/>
      <c r="AC201" s="139"/>
      <c r="AD201" s="139"/>
      <c r="AE201" s="139"/>
      <c r="AF201" s="139"/>
      <c r="AG201" s="139"/>
    </row>
    <row r="202" spans="1:35" s="18" customFormat="1" ht="22.5" customHeight="1" x14ac:dyDescent="0.15">
      <c r="B202" s="18" t="s">
        <v>165</v>
      </c>
      <c r="C202" s="315"/>
      <c r="D202" s="316"/>
      <c r="E202" s="317"/>
      <c r="F202" s="318"/>
      <c r="G202" s="323"/>
      <c r="H202" s="324"/>
      <c r="I202" s="320"/>
      <c r="J202" s="321"/>
      <c r="L202" s="138"/>
      <c r="M202" s="138"/>
      <c r="N202" s="138"/>
      <c r="O202" s="138"/>
      <c r="P202" s="138"/>
      <c r="Q202" s="138"/>
      <c r="R202" s="138"/>
      <c r="S202" s="138"/>
      <c r="T202" s="138"/>
      <c r="U202" s="138"/>
      <c r="V202" s="138"/>
      <c r="W202" s="138"/>
      <c r="X202" s="138"/>
      <c r="Z202" s="139"/>
      <c r="AA202" s="139"/>
      <c r="AB202" s="139"/>
      <c r="AC202" s="139"/>
      <c r="AD202" s="139"/>
      <c r="AE202" s="139"/>
      <c r="AF202" s="139"/>
      <c r="AG202" s="139"/>
    </row>
    <row r="203" spans="1:35" s="18" customFormat="1" ht="22.5" customHeight="1" x14ac:dyDescent="0.15">
      <c r="B203" s="18" t="s">
        <v>166</v>
      </c>
      <c r="C203" s="325"/>
      <c r="D203" s="326"/>
      <c r="E203" s="327"/>
      <c r="F203" s="328"/>
      <c r="G203" s="329"/>
      <c r="H203" s="330"/>
      <c r="I203" s="331"/>
      <c r="J203" s="321"/>
      <c r="L203" s="138"/>
      <c r="M203" s="138"/>
      <c r="N203" s="138"/>
      <c r="O203" s="138"/>
      <c r="P203" s="138"/>
      <c r="Q203" s="138"/>
      <c r="R203" s="138"/>
      <c r="S203" s="138"/>
      <c r="T203" s="138"/>
      <c r="U203" s="138"/>
      <c r="V203" s="138"/>
      <c r="W203" s="138"/>
      <c r="X203" s="138"/>
      <c r="Z203" s="139"/>
      <c r="AA203" s="139"/>
      <c r="AB203" s="139"/>
      <c r="AC203" s="139"/>
      <c r="AD203" s="139"/>
      <c r="AE203" s="139"/>
      <c r="AF203" s="139"/>
      <c r="AG203" s="139"/>
    </row>
    <row r="204" spans="1:35" s="18" customFormat="1" ht="22.5" customHeight="1" x14ac:dyDescent="0.15">
      <c r="B204" s="18" t="s">
        <v>167</v>
      </c>
      <c r="C204" s="325"/>
      <c r="D204" s="326"/>
      <c r="E204" s="327"/>
      <c r="F204" s="328"/>
      <c r="G204" s="329"/>
      <c r="H204" s="330"/>
      <c r="I204" s="331"/>
      <c r="J204" s="321"/>
      <c r="L204" s="138"/>
      <c r="M204" s="138"/>
      <c r="N204" s="138"/>
      <c r="O204" s="138"/>
      <c r="P204" s="138"/>
      <c r="Q204" s="138"/>
      <c r="R204" s="138"/>
      <c r="S204" s="138"/>
      <c r="T204" s="138"/>
      <c r="U204" s="138"/>
      <c r="V204" s="138"/>
      <c r="W204" s="138"/>
      <c r="X204" s="138"/>
      <c r="Z204" s="139"/>
      <c r="AA204" s="139"/>
      <c r="AB204" s="139"/>
      <c r="AC204" s="139"/>
      <c r="AD204" s="139"/>
      <c r="AE204" s="139"/>
      <c r="AF204" s="139"/>
      <c r="AG204" s="139"/>
    </row>
    <row r="205" spans="1:35" s="18" customFormat="1" ht="22.5" customHeight="1" x14ac:dyDescent="0.15">
      <c r="B205" s="18" t="s">
        <v>168</v>
      </c>
      <c r="C205" s="325"/>
      <c r="D205" s="326"/>
      <c r="E205" s="327"/>
      <c r="F205" s="328"/>
      <c r="G205" s="329"/>
      <c r="H205" s="330"/>
      <c r="I205" s="331"/>
      <c r="J205" s="321"/>
      <c r="L205" s="138"/>
      <c r="M205" s="138"/>
      <c r="N205" s="138"/>
      <c r="O205" s="138"/>
      <c r="P205" s="138"/>
      <c r="Q205" s="138"/>
      <c r="R205" s="138"/>
      <c r="S205" s="138"/>
      <c r="T205" s="138"/>
      <c r="U205" s="138"/>
      <c r="V205" s="138"/>
      <c r="W205" s="138"/>
      <c r="X205" s="138"/>
      <c r="Z205" s="139"/>
      <c r="AA205" s="139"/>
      <c r="AB205" s="139"/>
      <c r="AC205" s="139"/>
      <c r="AD205" s="139"/>
      <c r="AE205" s="139"/>
      <c r="AF205" s="139"/>
      <c r="AG205" s="139"/>
    </row>
    <row r="206" spans="1:35" s="18" customFormat="1" ht="22.5" customHeight="1" x14ac:dyDescent="0.15">
      <c r="B206" s="18" t="s">
        <v>169</v>
      </c>
      <c r="C206" s="325"/>
      <c r="D206" s="326"/>
      <c r="E206" s="327"/>
      <c r="F206" s="328"/>
      <c r="G206" s="329"/>
      <c r="H206" s="330"/>
      <c r="I206" s="331"/>
      <c r="J206" s="321"/>
      <c r="L206" s="138"/>
      <c r="M206" s="138"/>
      <c r="N206" s="138"/>
      <c r="O206" s="138"/>
      <c r="P206" s="138"/>
      <c r="Q206" s="138"/>
      <c r="R206" s="138"/>
      <c r="S206" s="138"/>
      <c r="T206" s="138"/>
      <c r="U206" s="138"/>
      <c r="V206" s="138"/>
      <c r="W206" s="138"/>
      <c r="X206" s="138"/>
      <c r="Z206" s="139"/>
      <c r="AA206" s="139"/>
      <c r="AB206" s="139"/>
      <c r="AC206" s="139"/>
      <c r="AD206" s="139"/>
      <c r="AE206" s="139"/>
      <c r="AF206" s="139"/>
      <c r="AG206" s="139"/>
    </row>
    <row r="207" spans="1:35" s="18" customFormat="1" ht="22.5" customHeight="1" x14ac:dyDescent="0.15">
      <c r="B207" s="18" t="s">
        <v>170</v>
      </c>
      <c r="C207" s="325"/>
      <c r="D207" s="326"/>
      <c r="E207" s="327"/>
      <c r="F207" s="328"/>
      <c r="G207" s="329"/>
      <c r="H207" s="330"/>
      <c r="I207" s="331"/>
      <c r="J207" s="321"/>
      <c r="L207" s="138"/>
      <c r="M207" s="138"/>
      <c r="N207" s="138"/>
      <c r="O207" s="138"/>
      <c r="P207" s="138"/>
      <c r="Q207" s="138"/>
      <c r="R207" s="138"/>
      <c r="S207" s="138"/>
      <c r="T207" s="138"/>
      <c r="U207" s="138"/>
      <c r="V207" s="138"/>
      <c r="W207" s="138"/>
      <c r="X207" s="138"/>
      <c r="Z207" s="139"/>
      <c r="AA207" s="139"/>
      <c r="AB207" s="139"/>
      <c r="AC207" s="139"/>
      <c r="AD207" s="139"/>
      <c r="AE207" s="139"/>
      <c r="AF207" s="139"/>
      <c r="AG207" s="139"/>
    </row>
    <row r="208" spans="1:35" s="18" customFormat="1" ht="22.5" customHeight="1" x14ac:dyDescent="0.15">
      <c r="B208" s="18" t="s">
        <v>171</v>
      </c>
      <c r="C208" s="325"/>
      <c r="D208" s="326"/>
      <c r="E208" s="327"/>
      <c r="F208" s="328"/>
      <c r="G208" s="329"/>
      <c r="H208" s="330"/>
      <c r="I208" s="331"/>
      <c r="J208" s="321"/>
      <c r="L208" s="138"/>
      <c r="M208" s="138"/>
      <c r="N208" s="138"/>
      <c r="O208" s="138"/>
      <c r="P208" s="138"/>
      <c r="Q208" s="138"/>
      <c r="R208" s="138"/>
      <c r="S208" s="138"/>
      <c r="T208" s="138"/>
      <c r="U208" s="138"/>
      <c r="V208" s="138"/>
      <c r="W208" s="138"/>
      <c r="X208" s="138"/>
      <c r="Z208" s="139"/>
      <c r="AA208" s="139"/>
      <c r="AB208" s="139"/>
      <c r="AC208" s="139"/>
      <c r="AD208" s="139"/>
      <c r="AE208" s="139"/>
      <c r="AF208" s="139"/>
      <c r="AG208" s="139"/>
    </row>
    <row r="209" spans="2:35" s="18" customFormat="1" ht="22.5" customHeight="1" x14ac:dyDescent="0.15">
      <c r="B209" s="18" t="s">
        <v>172</v>
      </c>
      <c r="C209" s="325"/>
      <c r="D209" s="326"/>
      <c r="E209" s="327"/>
      <c r="F209" s="328"/>
      <c r="G209" s="329"/>
      <c r="H209" s="330"/>
      <c r="I209" s="331"/>
      <c r="J209" s="321"/>
      <c r="L209" s="138"/>
      <c r="M209" s="138"/>
      <c r="N209" s="138"/>
      <c r="O209" s="138"/>
      <c r="P209" s="138"/>
      <c r="Q209" s="138"/>
      <c r="R209" s="138"/>
      <c r="S209" s="138"/>
      <c r="T209" s="138"/>
      <c r="U209" s="138"/>
      <c r="V209" s="138"/>
      <c r="W209" s="138"/>
      <c r="X209" s="138"/>
      <c r="Z209" s="139"/>
      <c r="AA209" s="139"/>
      <c r="AB209" s="139"/>
      <c r="AC209" s="139"/>
      <c r="AD209" s="139"/>
      <c r="AE209" s="139"/>
      <c r="AF209" s="139"/>
      <c r="AG209" s="139"/>
    </row>
    <row r="210" spans="2:35" s="18" customFormat="1" ht="22.5" customHeight="1" x14ac:dyDescent="0.15">
      <c r="B210" s="18" t="s">
        <v>173</v>
      </c>
      <c r="E210" s="132"/>
      <c r="F210" s="132"/>
      <c r="H210" s="133"/>
      <c r="J210" s="228">
        <f>SUM(J200:J209)</f>
        <v>20000</v>
      </c>
      <c r="Y210" s="134"/>
      <c r="Z210" s="134"/>
      <c r="AA210" s="134"/>
      <c r="AB210" s="134"/>
      <c r="AC210" s="134"/>
      <c r="AD210" s="134"/>
      <c r="AE210" s="134"/>
      <c r="AF210" s="134"/>
      <c r="AG210" s="134"/>
    </row>
    <row r="211" spans="2:35" s="18" customFormat="1" x14ac:dyDescent="0.15">
      <c r="E211" s="132"/>
      <c r="F211" s="132"/>
      <c r="H211" s="133"/>
      <c r="Y211" s="134"/>
      <c r="Z211" s="134"/>
      <c r="AA211" s="134"/>
      <c r="AB211" s="134"/>
      <c r="AC211" s="134"/>
      <c r="AD211" s="134"/>
      <c r="AE211" s="134"/>
      <c r="AF211" s="134"/>
      <c r="AG211" s="134"/>
      <c r="AH211" s="134"/>
      <c r="AI211" s="134"/>
    </row>
    <row r="212" spans="2:35" s="18" customFormat="1" x14ac:dyDescent="0.15">
      <c r="B212" s="229" t="s">
        <v>174</v>
      </c>
      <c r="C212" s="230"/>
      <c r="D212" s="230"/>
      <c r="E212" s="231"/>
      <c r="F212" s="231"/>
      <c r="G212" s="230"/>
      <c r="H212" s="232"/>
      <c r="I212" s="230"/>
      <c r="J212" s="230"/>
      <c r="K212" s="230"/>
      <c r="L212" s="230"/>
      <c r="M212" s="233"/>
      <c r="Y212" s="134"/>
      <c r="Z212" s="134"/>
      <c r="AA212" s="134"/>
      <c r="AB212" s="134"/>
      <c r="AC212" s="134"/>
      <c r="AD212" s="134"/>
      <c r="AE212" s="134"/>
      <c r="AF212" s="134"/>
      <c r="AG212" s="134"/>
      <c r="AH212" s="134"/>
      <c r="AI212" s="134"/>
    </row>
    <row r="213" spans="2:35" s="18" customFormat="1" ht="12.75" x14ac:dyDescent="0.2">
      <c r="B213" s="234" t="s">
        <v>175</v>
      </c>
      <c r="C213"/>
      <c r="D213" s="18" t="s">
        <v>176</v>
      </c>
      <c r="E213" s="132"/>
      <c r="F213" s="132"/>
      <c r="H213" s="133"/>
      <c r="M213" s="235"/>
      <c r="Y213" s="134"/>
      <c r="Z213" s="134"/>
      <c r="AA213" s="134"/>
      <c r="AB213" s="134"/>
      <c r="AC213" s="134"/>
      <c r="AD213" s="134"/>
      <c r="AE213" s="134"/>
      <c r="AF213" s="134"/>
      <c r="AG213" s="134"/>
      <c r="AH213" s="134"/>
      <c r="AI213" s="134"/>
    </row>
    <row r="214" spans="2:35" s="18" customFormat="1" ht="12.75" x14ac:dyDescent="0.2">
      <c r="B214" s="234" t="s">
        <v>177</v>
      </c>
      <c r="C214"/>
      <c r="D214" s="18" t="s">
        <v>178</v>
      </c>
      <c r="E214" s="132"/>
      <c r="F214" s="132"/>
      <c r="H214" s="133"/>
      <c r="M214" s="235"/>
      <c r="Y214" s="134"/>
      <c r="Z214" s="134"/>
      <c r="AA214" s="134"/>
      <c r="AB214" s="134"/>
      <c r="AC214" s="134"/>
      <c r="AD214" s="134"/>
      <c r="AE214" s="134"/>
      <c r="AF214" s="134"/>
      <c r="AG214" s="134"/>
      <c r="AH214" s="134"/>
      <c r="AI214" s="134"/>
    </row>
    <row r="215" spans="2:35" s="18" customFormat="1" ht="12.75" x14ac:dyDescent="0.2">
      <c r="B215" s="234" t="s">
        <v>179</v>
      </c>
      <c r="C215"/>
      <c r="D215" s="18" t="s">
        <v>180</v>
      </c>
      <c r="E215" s="132"/>
      <c r="F215" s="132"/>
      <c r="H215" s="133"/>
      <c r="M215" s="235"/>
      <c r="Y215" s="134"/>
      <c r="Z215" s="134"/>
      <c r="AA215" s="134"/>
      <c r="AB215" s="134"/>
      <c r="AC215" s="134"/>
      <c r="AD215" s="134"/>
      <c r="AE215" s="134"/>
      <c r="AF215" s="134"/>
      <c r="AG215" s="134"/>
      <c r="AH215" s="134"/>
      <c r="AI215" s="134"/>
    </row>
    <row r="216" spans="2:35" s="18" customFormat="1" ht="12.75" x14ac:dyDescent="0.2">
      <c r="B216" s="234" t="s">
        <v>181</v>
      </c>
      <c r="C216"/>
      <c r="D216" s="18" t="s">
        <v>182</v>
      </c>
      <c r="E216"/>
      <c r="F216"/>
      <c r="G216"/>
      <c r="H216" s="133"/>
      <c r="M216" s="235"/>
      <c r="Y216" s="134"/>
      <c r="Z216" s="134"/>
      <c r="AA216" s="134"/>
      <c r="AB216" s="134"/>
      <c r="AC216" s="134"/>
      <c r="AD216" s="134"/>
      <c r="AE216" s="134"/>
      <c r="AF216" s="134"/>
      <c r="AG216" s="134"/>
      <c r="AH216" s="134"/>
      <c r="AI216" s="134"/>
    </row>
    <row r="217" spans="2:35" s="18" customFormat="1" ht="12.75" x14ac:dyDescent="0.15">
      <c r="B217" s="236" t="s">
        <v>183</v>
      </c>
      <c r="C217" s="237"/>
      <c r="D217" s="238" t="s">
        <v>184</v>
      </c>
      <c r="E217" s="239"/>
      <c r="F217" s="239"/>
      <c r="G217" s="240"/>
      <c r="H217" s="241"/>
      <c r="I217" s="240"/>
      <c r="J217" s="240"/>
      <c r="K217" s="240"/>
      <c r="L217" s="240"/>
      <c r="M217" s="242"/>
      <c r="Y217" s="134"/>
      <c r="Z217" s="134"/>
      <c r="AA217" s="134"/>
      <c r="AB217" s="134"/>
      <c r="AC217" s="134"/>
      <c r="AD217" s="134"/>
      <c r="AE217" s="134"/>
      <c r="AF217" s="134"/>
      <c r="AG217" s="134"/>
      <c r="AH217" s="134"/>
      <c r="AI217" s="134"/>
    </row>
  </sheetData>
  <sheetProtection algorithmName="SHA-512" hashValue="c+lelsuNfSAna8CKgb1MzjYJEl/0Lv7Gi9P65m8uVFHRpyn4KoRWIFyCZMMUUAEpICoEg3o0GP8iYR/YGSypqw==" saltValue="4X9jxqFwAtfDpPxkoHZj4w==" spinCount="100000" sheet="1" formatCells="0" insertColumns="0" insertRows="0" deleteColumns="0" deleteRows="0"/>
  <conditionalFormatting sqref="Y190:AH190">
    <cfRule type="expression" dxfId="16" priority="1">
      <formula>$AI$190&lt;$H$190</formula>
    </cfRule>
    <cfRule type="expression" dxfId="15" priority="2">
      <formula>$AI$190&gt;$H$190</formula>
    </cfRule>
  </conditionalFormatting>
  <dataValidations count="2">
    <dataValidation allowBlank="1" sqref="Y11:AH11 Y185:AH185" xr:uid="{120007B0-1945-42FD-997F-A38B36D57732}"/>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90:AH190" xr:uid="{143B8D60-E7DB-44BA-B754-DFBCE4EEA79D}">
      <formula1>Y192</formula1>
      <formula2>Y183</formula2>
    </dataValidation>
  </dataValidations>
  <pageMargins left="0.35433070866141736" right="0.35433070866141736" top="0.78740157480314965" bottom="0.59055118110236227" header="0.31496062992125984" footer="0.31496062992125984"/>
  <pageSetup paperSize="8" scale="76" fitToHeight="3" orientation="landscape" r:id="rId1"/>
  <headerFooter alignWithMargins="0">
    <oddHeader>&amp;C&amp;A</oddHeader>
    <oddFooter xml:space="preserve">&amp;LVersion: May 2023&amp;RPage &amp;P of &amp;N </oddFooter>
  </headerFooter>
  <ignoredErrors>
    <ignoredError sqref="C84:C94 C101:C103 C109:C123 F109:F123 C128:E142 C148:F176 Z12:AH12 C5:C9 C4:H4 D6:H9 C95:C100 D73:E76 C74:C76 C77:E77 C73 C15:F42 C44:F68 D43:F4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error="Choose type of activity in list" prompt="Choose type of activity in list" xr:uid="{711CC5FC-A4FD-4886-9939-0DFEC771DF16}">
          <x14:formula1>
            <xm:f>gegevensblad!$B$18:$B$23</xm:f>
          </x14:formula1>
          <xm:sqref>F148:F157 F162:F176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E20F-2A03-4973-BFDD-32703FEEB026}">
  <sheetPr codeName="Blad4">
    <pageSetUpPr fitToPage="1"/>
  </sheetPr>
  <dimension ref="A1:AM218"/>
  <sheetViews>
    <sheetView showGridLines="0" tabSelected="1" zoomScale="80" zoomScaleNormal="80" workbookViewId="0">
      <pane xSplit="2" ySplit="10" topLeftCell="P166" activePane="bottomRight" state="frozen"/>
      <selection pane="topRight" activeCell="F27" sqref="F27"/>
      <selection pane="bottomLeft" activeCell="F27" sqref="F27"/>
      <selection pane="bottomRight" activeCell="B186" activeCellId="1" sqref="Y180 B186"/>
    </sheetView>
  </sheetViews>
  <sheetFormatPr defaultColWidth="9.140625" defaultRowHeight="11.25" x14ac:dyDescent="0.15"/>
  <cols>
    <col min="1" max="1" width="6.140625" style="6" customWidth="1"/>
    <col min="2" max="2" width="31.7109375" style="6" customWidth="1"/>
    <col min="3" max="3" width="30.7109375" style="6" customWidth="1"/>
    <col min="4" max="4" width="19.7109375" style="6" customWidth="1"/>
    <col min="5" max="6" width="11.7109375" style="7" customWidth="1"/>
    <col min="7" max="7" width="13.140625" style="6" customWidth="1"/>
    <col min="8" max="8" width="11.7109375" style="8" customWidth="1"/>
    <col min="9" max="9" width="2.7109375" style="6" customWidth="1"/>
    <col min="10" max="11" width="11.7109375" style="6" customWidth="1"/>
    <col min="12" max="12" width="1.7109375" style="6" customWidth="1"/>
    <col min="13" max="14" width="11.7109375" style="6" customWidth="1"/>
    <col min="15" max="15" width="1.7109375" style="6" customWidth="1"/>
    <col min="16" max="17" width="11.7109375" style="6" customWidth="1"/>
    <col min="18" max="18" width="1.7109375" style="6" customWidth="1"/>
    <col min="19" max="20" width="11.7109375" style="6" customWidth="1"/>
    <col min="21" max="21" width="1.7109375" style="6" customWidth="1"/>
    <col min="22" max="23" width="11.7109375" style="6" customWidth="1"/>
    <col min="24" max="24" width="2.7109375" style="6" customWidth="1"/>
    <col min="25" max="34" width="20.7109375" style="9" customWidth="1"/>
    <col min="35" max="35" width="10.28515625" style="10" bestFit="1" customWidth="1"/>
    <col min="36" max="39" width="9.140625" style="11"/>
    <col min="40" max="16384" width="9.140625" style="6"/>
  </cols>
  <sheetData>
    <row r="1" spans="1:36" x14ac:dyDescent="0.15">
      <c r="B1" s="12" t="s">
        <v>185</v>
      </c>
      <c r="AI1" s="9"/>
      <c r="AJ1" s="6"/>
    </row>
    <row r="2" spans="1:36" x14ac:dyDescent="0.15">
      <c r="B2" s="12" t="s">
        <v>64</v>
      </c>
      <c r="AI2" s="9"/>
      <c r="AJ2" s="6"/>
    </row>
    <row r="3" spans="1:36" x14ac:dyDescent="0.15">
      <c r="AI3" s="9"/>
      <c r="AJ3" s="6"/>
    </row>
    <row r="4" spans="1:36" ht="12" customHeight="1" x14ac:dyDescent="0.2">
      <c r="B4" s="81" t="s">
        <v>65</v>
      </c>
      <c r="C4" s="54"/>
      <c r="D4" s="141"/>
      <c r="E4" s="141"/>
      <c r="F4" s="141"/>
      <c r="G4" s="141"/>
      <c r="H4" s="142"/>
      <c r="AI4" s="9"/>
      <c r="AJ4" s="6"/>
    </row>
    <row r="5" spans="1:36" ht="12" customHeight="1" x14ac:dyDescent="0.2">
      <c r="B5" s="81" t="s">
        <v>66</v>
      </c>
      <c r="C5" s="54" t="s">
        <v>186</v>
      </c>
      <c r="D5" s="141"/>
      <c r="E5" s="141"/>
      <c r="F5" s="141"/>
      <c r="G5" s="141"/>
      <c r="H5" s="142"/>
      <c r="AI5" s="9"/>
      <c r="AJ5" s="6"/>
    </row>
    <row r="6" spans="1:36" ht="12" customHeight="1" x14ac:dyDescent="0.2">
      <c r="B6" s="81" t="s">
        <v>67</v>
      </c>
      <c r="C6" s="43"/>
      <c r="D6" s="143"/>
      <c r="E6" s="143"/>
      <c r="F6" s="143"/>
      <c r="G6" s="143"/>
      <c r="H6" s="144"/>
      <c r="AI6" s="9"/>
      <c r="AJ6" s="6"/>
    </row>
    <row r="7" spans="1:36" ht="12" customHeight="1" x14ac:dyDescent="0.2">
      <c r="B7" s="81" t="s">
        <v>68</v>
      </c>
      <c r="C7" s="53"/>
      <c r="D7" s="145"/>
      <c r="E7" s="145"/>
      <c r="F7" s="145"/>
      <c r="G7" s="145"/>
      <c r="H7" s="146"/>
      <c r="AI7" s="9"/>
      <c r="AJ7" s="6"/>
    </row>
    <row r="8" spans="1:36" ht="12" customHeight="1" x14ac:dyDescent="0.2">
      <c r="B8" s="81" t="s">
        <v>69</v>
      </c>
      <c r="C8" s="53"/>
      <c r="D8" s="145"/>
      <c r="E8" s="145"/>
      <c r="F8" s="145"/>
      <c r="G8" s="145"/>
      <c r="H8" s="146"/>
      <c r="Y8" s="82" t="s">
        <v>122</v>
      </c>
      <c r="Z8" s="82"/>
      <c r="AA8" s="82"/>
      <c r="AB8" s="82"/>
      <c r="AC8" s="82"/>
      <c r="AD8" s="82"/>
      <c r="AE8" s="82"/>
      <c r="AF8" s="82"/>
      <c r="AG8" s="82"/>
      <c r="AH8" s="82"/>
      <c r="AI8" s="6"/>
      <c r="AJ8" s="6"/>
    </row>
    <row r="9" spans="1:36" ht="12" hidden="1" customHeight="1" x14ac:dyDescent="0.2">
      <c r="B9" s="83" t="s">
        <v>70</v>
      </c>
      <c r="C9" s="43" t="s">
        <v>187</v>
      </c>
      <c r="D9" s="143"/>
      <c r="E9" s="143"/>
      <c r="F9" s="143"/>
      <c r="G9" s="143"/>
      <c r="H9" s="144"/>
      <c r="Y9" s="84"/>
      <c r="Z9" s="84"/>
      <c r="AA9" s="84"/>
      <c r="AB9" s="84"/>
      <c r="AC9" s="84"/>
      <c r="AD9" s="84"/>
      <c r="AE9" s="84"/>
      <c r="AF9" s="84"/>
      <c r="AG9" s="84"/>
      <c r="AH9" s="84"/>
      <c r="AI9" s="6"/>
      <c r="AJ9" s="6"/>
    </row>
    <row r="10" spans="1:36" ht="12" customHeight="1" thickBot="1" x14ac:dyDescent="0.25">
      <c r="B10" s="100" t="s">
        <v>123</v>
      </c>
      <c r="C10" s="245">
        <f>IF($C$9="Fragile states",0.6,IF($C$9="Other countries",0.6,0))</f>
        <v>0.6</v>
      </c>
      <c r="D10" s="243"/>
      <c r="E10" s="243"/>
      <c r="F10" s="243"/>
      <c r="G10" s="243"/>
      <c r="H10" s="244"/>
      <c r="Y10" s="84"/>
      <c r="Z10" s="84"/>
      <c r="AA10" s="84"/>
      <c r="AB10" s="84"/>
      <c r="AC10" s="84"/>
      <c r="AD10" s="84"/>
      <c r="AE10" s="84"/>
      <c r="AF10" s="84"/>
      <c r="AG10" s="84"/>
      <c r="AH10" s="84"/>
      <c r="AI10" s="6"/>
      <c r="AJ10" s="6"/>
    </row>
    <row r="11" spans="1:36" ht="34.5" customHeight="1" thickBot="1" x14ac:dyDescent="0.2">
      <c r="E11" s="6"/>
      <c r="Y11" s="85" t="s">
        <v>124</v>
      </c>
      <c r="Z11" s="85" t="s">
        <v>125</v>
      </c>
      <c r="AA11" s="85" t="s">
        <v>126</v>
      </c>
      <c r="AB11" s="85" t="s">
        <v>127</v>
      </c>
      <c r="AC11" s="85" t="s">
        <v>128</v>
      </c>
      <c r="AD11" s="85" t="s">
        <v>129</v>
      </c>
      <c r="AE11" s="85" t="s">
        <v>130</v>
      </c>
      <c r="AF11" s="85" t="s">
        <v>131</v>
      </c>
      <c r="AG11" s="85" t="s">
        <v>132</v>
      </c>
      <c r="AH11" s="85" t="s">
        <v>133</v>
      </c>
      <c r="AI11" s="86" t="s">
        <v>134</v>
      </c>
      <c r="AJ11" s="6"/>
    </row>
    <row r="12" spans="1:36" ht="12" thickBot="1" x14ac:dyDescent="0.2">
      <c r="G12" s="12" t="s">
        <v>71</v>
      </c>
      <c r="J12" s="12" t="s">
        <v>188</v>
      </c>
      <c r="K12" s="12"/>
      <c r="L12" s="12"/>
      <c r="Y12" s="31" t="s">
        <v>189</v>
      </c>
      <c r="Z12" s="32" t="s">
        <v>190</v>
      </c>
      <c r="AA12" s="33" t="s">
        <v>191</v>
      </c>
      <c r="AB12" s="32" t="s">
        <v>192</v>
      </c>
      <c r="AC12" s="33" t="s">
        <v>193</v>
      </c>
      <c r="AD12" s="32" t="s">
        <v>194</v>
      </c>
      <c r="AE12" s="33" t="s">
        <v>195</v>
      </c>
      <c r="AF12" s="32" t="s">
        <v>196</v>
      </c>
      <c r="AG12" s="33" t="s">
        <v>197</v>
      </c>
      <c r="AH12" s="34" t="s">
        <v>198</v>
      </c>
      <c r="AI12" s="9"/>
      <c r="AJ12" s="6"/>
    </row>
    <row r="13" spans="1:36" x14ac:dyDescent="0.15">
      <c r="G13" s="12"/>
      <c r="J13" s="12" t="s">
        <v>136</v>
      </c>
      <c r="K13" s="12"/>
      <c r="L13" s="12"/>
      <c r="M13" s="12" t="s">
        <v>137</v>
      </c>
      <c r="N13" s="12"/>
      <c r="O13" s="12"/>
      <c r="P13" s="12" t="s">
        <v>138</v>
      </c>
      <c r="Q13" s="12"/>
      <c r="R13" s="12"/>
      <c r="S13" s="12" t="s">
        <v>139</v>
      </c>
      <c r="T13" s="12"/>
      <c r="U13" s="12"/>
      <c r="V13" s="12" t="s">
        <v>140</v>
      </c>
      <c r="W13" s="12"/>
      <c r="Y13" s="258"/>
      <c r="Z13" s="258"/>
      <c r="AA13" s="258"/>
      <c r="AB13" s="258"/>
      <c r="AC13" s="258"/>
      <c r="AD13" s="258"/>
      <c r="AE13" s="258"/>
      <c r="AF13" s="258"/>
      <c r="AG13" s="258"/>
      <c r="AH13" s="258"/>
      <c r="AI13" s="9"/>
      <c r="AJ13" s="6"/>
    </row>
    <row r="14" spans="1:36" x14ac:dyDescent="0.15">
      <c r="A14" s="6" t="s">
        <v>73</v>
      </c>
      <c r="B14" s="89" t="s">
        <v>74</v>
      </c>
      <c r="C14" s="90" t="s">
        <v>75</v>
      </c>
      <c r="D14" s="91" t="s">
        <v>76</v>
      </c>
      <c r="E14" s="92"/>
      <c r="F14" s="93" t="s">
        <v>141</v>
      </c>
      <c r="G14" s="90" t="s">
        <v>77</v>
      </c>
      <c r="H14" s="94" t="s">
        <v>78</v>
      </c>
      <c r="J14" s="90" t="s">
        <v>77</v>
      </c>
      <c r="K14" s="94" t="s">
        <v>78</v>
      </c>
      <c r="L14" s="95"/>
      <c r="M14" s="90" t="s">
        <v>77</v>
      </c>
      <c r="N14" s="94" t="s">
        <v>78</v>
      </c>
      <c r="P14" s="90" t="s">
        <v>77</v>
      </c>
      <c r="Q14" s="94" t="s">
        <v>78</v>
      </c>
      <c r="S14" s="90" t="s">
        <v>77</v>
      </c>
      <c r="T14" s="94" t="s">
        <v>78</v>
      </c>
      <c r="V14" s="90" t="s">
        <v>77</v>
      </c>
      <c r="W14" s="94" t="s">
        <v>78</v>
      </c>
      <c r="Y14" s="246"/>
      <c r="Z14" s="246"/>
      <c r="AA14" s="246"/>
      <c r="AB14" s="246"/>
      <c r="AC14" s="246"/>
      <c r="AD14" s="246"/>
      <c r="AE14" s="246"/>
      <c r="AF14" s="246"/>
      <c r="AG14" s="246"/>
      <c r="AH14" s="246"/>
      <c r="AI14" s="6"/>
      <c r="AJ14" s="6"/>
    </row>
    <row r="15" spans="1:36" ht="12.75" x14ac:dyDescent="0.2">
      <c r="C15" s="96" t="str">
        <f>'Activities inception (main)'!$C$8</f>
        <v>NAME 1</v>
      </c>
      <c r="D15" s="97" t="str">
        <f>'Activities inception (main)'!$C$7</f>
        <v>NAME 1</v>
      </c>
      <c r="E15" s="98"/>
      <c r="F15" s="99">
        <f>'Activities inception (main)'!$C$9</f>
        <v>0</v>
      </c>
      <c r="G15" s="100">
        <f>J15+M15+P15+S15+V15</f>
        <v>0</v>
      </c>
      <c r="H15" s="101">
        <f>K15+N15+Q15+T15+W15</f>
        <v>0</v>
      </c>
      <c r="J15" s="100">
        <f>'Activities inception (main)'!$C$43</f>
        <v>0</v>
      </c>
      <c r="K15" s="101">
        <f>ROUND(J15*$F15,0)</f>
        <v>0</v>
      </c>
      <c r="L15" s="8"/>
      <c r="M15" s="100">
        <f>'Activities year 1'!$C$43</f>
        <v>0</v>
      </c>
      <c r="N15" s="101">
        <f>ROUND(M15*$F15,0)</f>
        <v>0</v>
      </c>
      <c r="P15" s="100">
        <f>'Activities year 2'!$C$43</f>
        <v>0</v>
      </c>
      <c r="Q15" s="101">
        <f>ROUND(P15*$F15,0)</f>
        <v>0</v>
      </c>
      <c r="S15" s="100">
        <f>'Activities Year 3'!$C$43</f>
        <v>0</v>
      </c>
      <c r="T15" s="101">
        <f>ROUND(S15*$F15,0)</f>
        <v>0</v>
      </c>
      <c r="V15" s="100">
        <f>'Activities year 4'!$C$43</f>
        <v>0</v>
      </c>
      <c r="W15" s="101">
        <f>ROUND(V15*$F15,0)</f>
        <v>0</v>
      </c>
      <c r="Y15" s="36"/>
      <c r="Z15" s="36"/>
      <c r="AA15" s="36"/>
      <c r="AB15" s="36"/>
      <c r="AC15" s="36"/>
      <c r="AD15" s="36"/>
      <c r="AE15" s="36"/>
      <c r="AF15" s="36"/>
      <c r="AG15" s="36"/>
      <c r="AH15" s="36"/>
      <c r="AI15" s="6"/>
      <c r="AJ15" s="6"/>
    </row>
    <row r="16" spans="1:36" ht="12.75" x14ac:dyDescent="0.2">
      <c r="C16" s="96" t="str">
        <f>'Activities inception (main)'!$D$8</f>
        <v>NAME 2</v>
      </c>
      <c r="D16" s="97" t="str">
        <f>'Activities inception (main)'!$D$7</f>
        <v>NAME 2</v>
      </c>
      <c r="E16" s="98"/>
      <c r="F16" s="99">
        <f>'Activities inception (main)'!$D$9</f>
        <v>0</v>
      </c>
      <c r="G16" s="100">
        <f t="shared" ref="G16:G24" si="0">J16+M16+P16+S16+V16</f>
        <v>0</v>
      </c>
      <c r="H16" s="101">
        <f t="shared" ref="H16:H24" si="1">K16+N16+Q16+T16+W16</f>
        <v>0</v>
      </c>
      <c r="J16" s="100">
        <f>'Activities inception (main)'!$D$43</f>
        <v>0</v>
      </c>
      <c r="K16" s="101">
        <f t="shared" ref="K16:K24" si="2">ROUND(J16*$F16,0)</f>
        <v>0</v>
      </c>
      <c r="L16" s="8"/>
      <c r="M16" s="100">
        <f>'Activities year 1'!$D$43</f>
        <v>0</v>
      </c>
      <c r="N16" s="101">
        <f t="shared" ref="N16:N24" si="3">ROUND(M16*$F16,0)</f>
        <v>0</v>
      </c>
      <c r="P16" s="100">
        <f>'Activities year 2'!$D$43</f>
        <v>0</v>
      </c>
      <c r="Q16" s="101">
        <f t="shared" ref="Q16:Q24" si="4">ROUND(P16*$F16,0)</f>
        <v>0</v>
      </c>
      <c r="S16" s="100">
        <f>'Activities Year 3'!$D$43</f>
        <v>0</v>
      </c>
      <c r="T16" s="101">
        <f t="shared" ref="T16:T24" si="5">ROUND(S16*$F16,0)</f>
        <v>0</v>
      </c>
      <c r="V16" s="100">
        <f>'Activities year 4'!$D$43</f>
        <v>0</v>
      </c>
      <c r="W16" s="101">
        <f t="shared" ref="W16:W24" si="6">ROUND(V16*$F16,0)</f>
        <v>0</v>
      </c>
      <c r="Y16" s="35"/>
      <c r="Z16" s="35"/>
      <c r="AA16" s="35"/>
      <c r="AB16" s="35"/>
      <c r="AC16" s="35"/>
      <c r="AD16" s="35"/>
      <c r="AE16" s="35"/>
      <c r="AF16" s="35"/>
      <c r="AG16" s="35"/>
      <c r="AH16" s="35"/>
      <c r="AI16" s="6"/>
      <c r="AJ16" s="6"/>
    </row>
    <row r="17" spans="3:36" ht="12.75" x14ac:dyDescent="0.2">
      <c r="C17" s="96" t="str">
        <f>'Activities inception (main)'!$E$8</f>
        <v>NAME 3</v>
      </c>
      <c r="D17" s="97" t="str">
        <f>'Activities inception (main)'!$E$7</f>
        <v>NAME 3</v>
      </c>
      <c r="E17" s="98"/>
      <c r="F17" s="99">
        <f>'Activities inception (main)'!$E$9</f>
        <v>0</v>
      </c>
      <c r="G17" s="100">
        <f t="shared" si="0"/>
        <v>0</v>
      </c>
      <c r="H17" s="101">
        <f t="shared" si="1"/>
        <v>0</v>
      </c>
      <c r="J17" s="100">
        <f>'Activities inception (main)'!$E$43</f>
        <v>0</v>
      </c>
      <c r="K17" s="101">
        <f t="shared" si="2"/>
        <v>0</v>
      </c>
      <c r="L17" s="8"/>
      <c r="M17" s="100">
        <f>'Activities year 1'!$E$43</f>
        <v>0</v>
      </c>
      <c r="N17" s="101">
        <f t="shared" si="3"/>
        <v>0</v>
      </c>
      <c r="P17" s="100">
        <f>'Activities year 2'!$E$43</f>
        <v>0</v>
      </c>
      <c r="Q17" s="101">
        <f t="shared" si="4"/>
        <v>0</v>
      </c>
      <c r="S17" s="100">
        <f>'Activities Year 3'!$E$43</f>
        <v>0</v>
      </c>
      <c r="T17" s="101">
        <f t="shared" si="5"/>
        <v>0</v>
      </c>
      <c r="V17" s="100">
        <f>'Activities year 4'!$E$43</f>
        <v>0</v>
      </c>
      <c r="W17" s="101">
        <f t="shared" si="6"/>
        <v>0</v>
      </c>
      <c r="Y17" s="35"/>
      <c r="Z17" s="35"/>
      <c r="AA17" s="35"/>
      <c r="AB17" s="35"/>
      <c r="AC17" s="35"/>
      <c r="AD17" s="35"/>
      <c r="AE17" s="35"/>
      <c r="AF17" s="35"/>
      <c r="AG17" s="35"/>
      <c r="AH17" s="35"/>
      <c r="AI17" s="6"/>
      <c r="AJ17" s="6"/>
    </row>
    <row r="18" spans="3:36" ht="12.75" x14ac:dyDescent="0.2">
      <c r="C18" s="96" t="str">
        <f>'Activities inception (main)'!$F$8</f>
        <v>NAME 4</v>
      </c>
      <c r="D18" s="97" t="str">
        <f>'Activities inception (main)'!$F$7</f>
        <v>NAME 4</v>
      </c>
      <c r="E18" s="98"/>
      <c r="F18" s="99">
        <f>'Activities inception (main)'!$F$9</f>
        <v>0</v>
      </c>
      <c r="G18" s="100">
        <f t="shared" si="0"/>
        <v>0</v>
      </c>
      <c r="H18" s="101">
        <f t="shared" si="1"/>
        <v>0</v>
      </c>
      <c r="J18" s="100">
        <f>'Activities inception (main)'!$F$43</f>
        <v>0</v>
      </c>
      <c r="K18" s="101">
        <f t="shared" si="2"/>
        <v>0</v>
      </c>
      <c r="L18" s="8"/>
      <c r="M18" s="100">
        <f>'Activities year 1'!$F$43</f>
        <v>0</v>
      </c>
      <c r="N18" s="101">
        <f t="shared" si="3"/>
        <v>0</v>
      </c>
      <c r="P18" s="100">
        <f>'Activities year 2'!$F$43</f>
        <v>0</v>
      </c>
      <c r="Q18" s="101">
        <f t="shared" si="4"/>
        <v>0</v>
      </c>
      <c r="S18" s="100">
        <f>'Activities Year 3'!$F$43</f>
        <v>0</v>
      </c>
      <c r="T18" s="101">
        <f t="shared" si="5"/>
        <v>0</v>
      </c>
      <c r="V18" s="100">
        <f>'Activities year 4'!$F$43</f>
        <v>0</v>
      </c>
      <c r="W18" s="101">
        <f>ROUND(V18*$F18,0)</f>
        <v>0</v>
      </c>
      <c r="Y18" s="35"/>
      <c r="Z18" s="35"/>
      <c r="AA18" s="35"/>
      <c r="AB18" s="35"/>
      <c r="AC18" s="35"/>
      <c r="AD18" s="35"/>
      <c r="AE18" s="35"/>
      <c r="AF18" s="35"/>
      <c r="AG18" s="35"/>
      <c r="AH18" s="35"/>
      <c r="AI18" s="6"/>
      <c r="AJ18" s="6"/>
    </row>
    <row r="19" spans="3:36" ht="12.75" x14ac:dyDescent="0.2">
      <c r="C19" s="96" t="str">
        <f>'Activities inception (main)'!$G$8</f>
        <v>NAME 5</v>
      </c>
      <c r="D19" s="97" t="str">
        <f>'Activities inception (main)'!$G$7</f>
        <v>NAME 5</v>
      </c>
      <c r="E19" s="98"/>
      <c r="F19" s="99">
        <f>'Activities inception (main)'!$G$9</f>
        <v>0</v>
      </c>
      <c r="G19" s="100">
        <f t="shared" si="0"/>
        <v>0</v>
      </c>
      <c r="H19" s="101">
        <f t="shared" si="1"/>
        <v>0</v>
      </c>
      <c r="J19" s="100">
        <f>'Activities inception (main)'!$G$43</f>
        <v>0</v>
      </c>
      <c r="K19" s="101">
        <f t="shared" si="2"/>
        <v>0</v>
      </c>
      <c r="L19" s="8"/>
      <c r="M19" s="100">
        <f>'Activities year 1'!$G$43</f>
        <v>0</v>
      </c>
      <c r="N19" s="101">
        <f t="shared" si="3"/>
        <v>0</v>
      </c>
      <c r="P19" s="100">
        <f>'Activities year 2'!$G$43</f>
        <v>0</v>
      </c>
      <c r="Q19" s="101">
        <f t="shared" si="4"/>
        <v>0</v>
      </c>
      <c r="S19" s="100">
        <f>'Activities Year 3'!$G$43</f>
        <v>0</v>
      </c>
      <c r="T19" s="101">
        <f t="shared" si="5"/>
        <v>0</v>
      </c>
      <c r="V19" s="100">
        <f>'Activities year 4'!$G$43</f>
        <v>0</v>
      </c>
      <c r="W19" s="101">
        <f t="shared" si="6"/>
        <v>0</v>
      </c>
      <c r="Y19" s="35"/>
      <c r="Z19" s="35"/>
      <c r="AA19" s="35"/>
      <c r="AB19" s="35"/>
      <c r="AC19" s="35"/>
      <c r="AD19" s="35"/>
      <c r="AE19" s="35"/>
      <c r="AF19" s="35"/>
      <c r="AG19" s="35"/>
      <c r="AH19" s="35"/>
      <c r="AI19" s="6"/>
      <c r="AJ19" s="6"/>
    </row>
    <row r="20" spans="3:36" ht="12.75" x14ac:dyDescent="0.2">
      <c r="C20" s="96" t="str">
        <f>'Activities inception (main)'!$H$8</f>
        <v>NAME 6</v>
      </c>
      <c r="D20" s="97" t="str">
        <f>'Activities inception (main)'!$H$7</f>
        <v>NAME 6</v>
      </c>
      <c r="E20" s="98"/>
      <c r="F20" s="99">
        <f>'Activities inception (main)'!$H$9</f>
        <v>0</v>
      </c>
      <c r="G20" s="100">
        <f t="shared" si="0"/>
        <v>0</v>
      </c>
      <c r="H20" s="101">
        <f t="shared" si="1"/>
        <v>0</v>
      </c>
      <c r="J20" s="100">
        <f>'Activities inception (main)'!$H$43</f>
        <v>0</v>
      </c>
      <c r="K20" s="101">
        <f t="shared" si="2"/>
        <v>0</v>
      </c>
      <c r="L20" s="8"/>
      <c r="M20" s="100">
        <f>'Activities year 1'!$H$43</f>
        <v>0</v>
      </c>
      <c r="N20" s="101">
        <f t="shared" si="3"/>
        <v>0</v>
      </c>
      <c r="P20" s="100">
        <f>'Activities year 2'!$H$43</f>
        <v>0</v>
      </c>
      <c r="Q20" s="101">
        <f>ROUND(P20*$F20,0)</f>
        <v>0</v>
      </c>
      <c r="S20" s="100">
        <f>'Activities Year 3'!$H$43</f>
        <v>0</v>
      </c>
      <c r="T20" s="101">
        <f t="shared" si="5"/>
        <v>0</v>
      </c>
      <c r="V20" s="100">
        <f>'Activities year 4'!$H$43</f>
        <v>0</v>
      </c>
      <c r="W20" s="101">
        <f t="shared" si="6"/>
        <v>0</v>
      </c>
      <c r="Y20" s="35"/>
      <c r="Z20" s="35"/>
      <c r="AA20" s="35"/>
      <c r="AB20" s="35"/>
      <c r="AC20" s="35"/>
      <c r="AD20" s="35"/>
      <c r="AE20" s="35"/>
      <c r="AF20" s="35"/>
      <c r="AG20" s="35"/>
      <c r="AH20" s="35"/>
      <c r="AI20" s="6"/>
      <c r="AJ20" s="6"/>
    </row>
    <row r="21" spans="3:36" ht="12.75" x14ac:dyDescent="0.2">
      <c r="C21" s="96" t="str">
        <f>'Activities inception (main)'!$I$8</f>
        <v>NAME 7</v>
      </c>
      <c r="D21" s="97" t="str">
        <f>'Activities inception (main)'!$I$7</f>
        <v>NAME 7</v>
      </c>
      <c r="E21" s="98"/>
      <c r="F21" s="99">
        <f>'Activities inception (main)'!$I$9</f>
        <v>0</v>
      </c>
      <c r="G21" s="100">
        <f t="shared" si="0"/>
        <v>0</v>
      </c>
      <c r="H21" s="101">
        <f t="shared" si="1"/>
        <v>0</v>
      </c>
      <c r="J21" s="100">
        <f>'Activities inception (main)'!$I$43</f>
        <v>0</v>
      </c>
      <c r="K21" s="101">
        <f t="shared" si="2"/>
        <v>0</v>
      </c>
      <c r="L21" s="8"/>
      <c r="M21" s="100">
        <f>'Activities year 1'!$I$43</f>
        <v>0</v>
      </c>
      <c r="N21" s="101">
        <f t="shared" si="3"/>
        <v>0</v>
      </c>
      <c r="P21" s="100">
        <f>'Activities year 2'!$I$43</f>
        <v>0</v>
      </c>
      <c r="Q21" s="101">
        <f t="shared" si="4"/>
        <v>0</v>
      </c>
      <c r="S21" s="100">
        <f>'Activities Year 3'!$I$43</f>
        <v>0</v>
      </c>
      <c r="T21" s="101">
        <f t="shared" si="5"/>
        <v>0</v>
      </c>
      <c r="V21" s="100">
        <f>'Activities year 4'!$I$43</f>
        <v>0</v>
      </c>
      <c r="W21" s="101">
        <f t="shared" si="6"/>
        <v>0</v>
      </c>
      <c r="Y21" s="35"/>
      <c r="Z21" s="35"/>
      <c r="AA21" s="35"/>
      <c r="AB21" s="35"/>
      <c r="AC21" s="35"/>
      <c r="AD21" s="35"/>
      <c r="AE21" s="35"/>
      <c r="AF21" s="35"/>
      <c r="AG21" s="35"/>
      <c r="AH21" s="35"/>
      <c r="AI21" s="6"/>
      <c r="AJ21" s="6"/>
    </row>
    <row r="22" spans="3:36" ht="12.75" x14ac:dyDescent="0.2">
      <c r="C22" s="96" t="str">
        <f>'Activities inception (main)'!$J$8</f>
        <v>NAME 8</v>
      </c>
      <c r="D22" s="97" t="str">
        <f>'Activities inception (main)'!$J$7</f>
        <v>NAME 8</v>
      </c>
      <c r="E22" s="98"/>
      <c r="F22" s="99">
        <f>'Activities inception (main)'!$J$9</f>
        <v>0</v>
      </c>
      <c r="G22" s="100">
        <f t="shared" si="0"/>
        <v>0</v>
      </c>
      <c r="H22" s="101">
        <f t="shared" si="1"/>
        <v>0</v>
      </c>
      <c r="J22" s="100">
        <f>'Activities inception (main)'!$J$43</f>
        <v>0</v>
      </c>
      <c r="K22" s="101">
        <f t="shared" si="2"/>
        <v>0</v>
      </c>
      <c r="L22" s="8"/>
      <c r="M22" s="100">
        <f>'Activities year 1'!$J$43</f>
        <v>0</v>
      </c>
      <c r="N22" s="101">
        <f t="shared" si="3"/>
        <v>0</v>
      </c>
      <c r="P22" s="100">
        <f>'Activities year 2'!$J$43</f>
        <v>0</v>
      </c>
      <c r="Q22" s="101">
        <f t="shared" si="4"/>
        <v>0</v>
      </c>
      <c r="S22" s="100">
        <f>'Activities Year 3'!$J$43</f>
        <v>0</v>
      </c>
      <c r="T22" s="101">
        <f t="shared" si="5"/>
        <v>0</v>
      </c>
      <c r="V22" s="100">
        <f>'Activities year 4'!$J$43</f>
        <v>0</v>
      </c>
      <c r="W22" s="101">
        <f t="shared" si="6"/>
        <v>0</v>
      </c>
      <c r="Y22" s="35"/>
      <c r="Z22" s="35"/>
      <c r="AA22" s="35"/>
      <c r="AB22" s="35"/>
      <c r="AC22" s="35"/>
      <c r="AD22" s="35"/>
      <c r="AE22" s="35"/>
      <c r="AF22" s="35"/>
      <c r="AG22" s="35"/>
      <c r="AH22" s="35"/>
      <c r="AI22" s="6"/>
      <c r="AJ22" s="6"/>
    </row>
    <row r="23" spans="3:36" ht="12.75" x14ac:dyDescent="0.2">
      <c r="C23" s="96" t="str">
        <f>'Activities inception (main)'!$K$8</f>
        <v>NAME 9</v>
      </c>
      <c r="D23" s="97" t="str">
        <f>'Activities inception (main)'!$K$7</f>
        <v>NAME 9</v>
      </c>
      <c r="E23" s="98"/>
      <c r="F23" s="99">
        <f>'Activities inception (main)'!$K$9</f>
        <v>0</v>
      </c>
      <c r="G23" s="100">
        <f t="shared" si="0"/>
        <v>0</v>
      </c>
      <c r="H23" s="101">
        <f t="shared" si="1"/>
        <v>0</v>
      </c>
      <c r="J23" s="100">
        <f>'Activities inception (main)'!$K$43</f>
        <v>0</v>
      </c>
      <c r="K23" s="101">
        <f t="shared" si="2"/>
        <v>0</v>
      </c>
      <c r="L23" s="8"/>
      <c r="M23" s="100">
        <f>'Activities year 1'!$K$43</f>
        <v>0</v>
      </c>
      <c r="N23" s="101">
        <f t="shared" si="3"/>
        <v>0</v>
      </c>
      <c r="P23" s="100">
        <f>'Activities year 2'!$K$43</f>
        <v>0</v>
      </c>
      <c r="Q23" s="101">
        <f t="shared" si="4"/>
        <v>0</v>
      </c>
      <c r="S23" s="100">
        <f>'Activities Year 3'!$K$43</f>
        <v>0</v>
      </c>
      <c r="T23" s="101">
        <f t="shared" si="5"/>
        <v>0</v>
      </c>
      <c r="V23" s="100">
        <f>'Activities year 4'!$K$43</f>
        <v>0</v>
      </c>
      <c r="W23" s="101">
        <f t="shared" si="6"/>
        <v>0</v>
      </c>
      <c r="Y23" s="35"/>
      <c r="Z23" s="35"/>
      <c r="AA23" s="35"/>
      <c r="AB23" s="35"/>
      <c r="AC23" s="35"/>
      <c r="AD23" s="35"/>
      <c r="AE23" s="35"/>
      <c r="AF23" s="35"/>
      <c r="AG23" s="35"/>
      <c r="AH23" s="35"/>
      <c r="AI23" s="6"/>
      <c r="AJ23" s="6"/>
    </row>
    <row r="24" spans="3:36" ht="12.75" x14ac:dyDescent="0.2">
      <c r="C24" s="96" t="str">
        <f>'Activities inception (main)'!$L$8</f>
        <v>NAME 10</v>
      </c>
      <c r="D24" s="97" t="str">
        <f>'Activities inception (main)'!$L$7</f>
        <v>NAME 10</v>
      </c>
      <c r="E24" s="98"/>
      <c r="F24" s="99">
        <f>'Activities inception (main)'!$L$9</f>
        <v>0</v>
      </c>
      <c r="G24" s="100">
        <f t="shared" si="0"/>
        <v>0</v>
      </c>
      <c r="H24" s="101">
        <f t="shared" si="1"/>
        <v>0</v>
      </c>
      <c r="J24" s="100">
        <f>'Activities inception (main)'!$L$43</f>
        <v>0</v>
      </c>
      <c r="K24" s="101">
        <f t="shared" si="2"/>
        <v>0</v>
      </c>
      <c r="L24" s="8"/>
      <c r="M24" s="100">
        <f>'Activities year 1'!$L$43</f>
        <v>0</v>
      </c>
      <c r="N24" s="101">
        <f t="shared" si="3"/>
        <v>0</v>
      </c>
      <c r="P24" s="100">
        <f>'Activities year 2'!$L$43</f>
        <v>0</v>
      </c>
      <c r="Q24" s="101">
        <f t="shared" si="4"/>
        <v>0</v>
      </c>
      <c r="S24" s="100">
        <f>'Activities Year 3'!$L$43</f>
        <v>0</v>
      </c>
      <c r="T24" s="101">
        <f t="shared" si="5"/>
        <v>0</v>
      </c>
      <c r="V24" s="100">
        <f>'Activities year 4'!$L$43</f>
        <v>0</v>
      </c>
      <c r="W24" s="101">
        <f t="shared" si="6"/>
        <v>0</v>
      </c>
      <c r="Y24" s="35"/>
      <c r="Z24" s="35"/>
      <c r="AA24" s="35"/>
      <c r="AB24" s="35"/>
      <c r="AC24" s="35"/>
      <c r="AD24" s="35"/>
      <c r="AE24" s="35"/>
      <c r="AF24" s="35"/>
      <c r="AG24" s="35"/>
      <c r="AH24" s="35"/>
      <c r="AI24" s="6"/>
      <c r="AJ24" s="6"/>
    </row>
    <row r="25" spans="3:36" ht="12.75" x14ac:dyDescent="0.2">
      <c r="C25" s="96" t="str">
        <f>'Activities inception (main)'!$M$8</f>
        <v>NAME 11</v>
      </c>
      <c r="D25" s="97" t="str">
        <f>'Activities inception (main)'!$M$7</f>
        <v>NAME 11</v>
      </c>
      <c r="E25" s="98"/>
      <c r="F25" s="99">
        <f>'Activities inception (main)'!$M$9</f>
        <v>0</v>
      </c>
      <c r="G25" s="100">
        <f t="shared" ref="G25:G27" si="7">J25+M25+P25+S25+V25</f>
        <v>0</v>
      </c>
      <c r="H25" s="101">
        <f t="shared" ref="H25:H28" si="8">K25+N25+Q25+T25+W25</f>
        <v>0</v>
      </c>
      <c r="J25" s="100">
        <f>'Activities inception (main)'!$M$43</f>
        <v>0</v>
      </c>
      <c r="K25" s="101">
        <f t="shared" ref="K25:K39" si="9">ROUND(J25*$F25,0)</f>
        <v>0</v>
      </c>
      <c r="L25" s="8"/>
      <c r="M25" s="100">
        <f>'Activities year 1'!$M$43</f>
        <v>0</v>
      </c>
      <c r="N25" s="101">
        <f t="shared" ref="N25:N39" si="10">ROUND(M25*$F25,0)</f>
        <v>0</v>
      </c>
      <c r="P25" s="100">
        <f>'Activities year 2'!$M$43</f>
        <v>0</v>
      </c>
      <c r="Q25" s="101">
        <f t="shared" ref="Q25:Q39" si="11">ROUND(P25*$F25,0)</f>
        <v>0</v>
      </c>
      <c r="S25" s="100">
        <f>'Activities Year 3'!$M$43</f>
        <v>0</v>
      </c>
      <c r="T25" s="101">
        <f t="shared" ref="T25:T39" si="12">ROUND(S25*$F25,0)</f>
        <v>0</v>
      </c>
      <c r="V25" s="100">
        <f>'Activities year 4'!$M$43</f>
        <v>0</v>
      </c>
      <c r="W25" s="101">
        <f t="shared" ref="W25:W39" si="13">ROUND(V25*$F25,0)</f>
        <v>0</v>
      </c>
      <c r="Y25" s="36"/>
      <c r="Z25" s="36"/>
      <c r="AA25" s="36"/>
      <c r="AB25" s="36"/>
      <c r="AC25" s="36"/>
      <c r="AD25" s="36"/>
      <c r="AE25" s="36"/>
      <c r="AF25" s="36"/>
      <c r="AG25" s="36"/>
      <c r="AH25" s="36"/>
      <c r="AI25" s="9"/>
      <c r="AJ25" s="6"/>
    </row>
    <row r="26" spans="3:36" ht="12.75" x14ac:dyDescent="0.2">
      <c r="C26" s="96" t="str">
        <f>'Activities inception (main)'!$N$8</f>
        <v>NAME 12</v>
      </c>
      <c r="D26" s="97" t="str">
        <f>'Activities inception (main)'!$N$7</f>
        <v>NAME 12</v>
      </c>
      <c r="E26" s="98"/>
      <c r="F26" s="99">
        <f>'Activities inception (main)'!$N$9</f>
        <v>0</v>
      </c>
      <c r="G26" s="100">
        <f t="shared" si="7"/>
        <v>0</v>
      </c>
      <c r="H26" s="101">
        <f t="shared" si="8"/>
        <v>0</v>
      </c>
      <c r="J26" s="100">
        <f>'Activities inception (main)'!$N$43</f>
        <v>0</v>
      </c>
      <c r="K26" s="101">
        <f t="shared" si="9"/>
        <v>0</v>
      </c>
      <c r="L26" s="8"/>
      <c r="M26" s="100">
        <f>'Activities year 1'!$N$43</f>
        <v>0</v>
      </c>
      <c r="N26" s="101">
        <f t="shared" si="10"/>
        <v>0</v>
      </c>
      <c r="P26" s="100">
        <f>'Activities year 2'!$N$43</f>
        <v>0</v>
      </c>
      <c r="Q26" s="101">
        <f t="shared" si="11"/>
        <v>0</v>
      </c>
      <c r="S26" s="100">
        <f>'Activities Year 3'!$N$43</f>
        <v>0</v>
      </c>
      <c r="T26" s="101">
        <f t="shared" si="12"/>
        <v>0</v>
      </c>
      <c r="V26" s="100">
        <f>'Activities year 4'!$N$43</f>
        <v>0</v>
      </c>
      <c r="W26" s="101">
        <f t="shared" si="13"/>
        <v>0</v>
      </c>
      <c r="Y26" s="36"/>
      <c r="Z26" s="36"/>
      <c r="AA26" s="36"/>
      <c r="AB26" s="36"/>
      <c r="AC26" s="36"/>
      <c r="AD26" s="36"/>
      <c r="AE26" s="36"/>
      <c r="AF26" s="36"/>
      <c r="AG26" s="36"/>
      <c r="AH26" s="36"/>
      <c r="AI26" s="9"/>
      <c r="AJ26" s="6"/>
    </row>
    <row r="27" spans="3:36" ht="12.75" x14ac:dyDescent="0.2">
      <c r="C27" s="96" t="str">
        <f>'Activities inception (main)'!$O$8</f>
        <v>NAME 13</v>
      </c>
      <c r="D27" s="97" t="str">
        <f>'Activities inception (main)'!$O$7</f>
        <v>NAME 13</v>
      </c>
      <c r="E27" s="98"/>
      <c r="F27" s="99">
        <f>'Activities inception (main)'!$O$9</f>
        <v>0</v>
      </c>
      <c r="G27" s="100">
        <f t="shared" si="7"/>
        <v>0</v>
      </c>
      <c r="H27" s="101">
        <f t="shared" si="8"/>
        <v>0</v>
      </c>
      <c r="J27" s="100">
        <f>'Activities inception (main)'!$O$43</f>
        <v>0</v>
      </c>
      <c r="K27" s="101">
        <f t="shared" si="9"/>
        <v>0</v>
      </c>
      <c r="L27" s="8"/>
      <c r="M27" s="100">
        <f>'Activities year 1'!$O$43</f>
        <v>0</v>
      </c>
      <c r="N27" s="101">
        <f t="shared" si="10"/>
        <v>0</v>
      </c>
      <c r="P27" s="100">
        <f>'Activities year 2'!$O$43</f>
        <v>0</v>
      </c>
      <c r="Q27" s="101">
        <f t="shared" si="11"/>
        <v>0</v>
      </c>
      <c r="S27" s="100">
        <f>'Activities Year 3'!$O$43</f>
        <v>0</v>
      </c>
      <c r="T27" s="101">
        <f t="shared" si="12"/>
        <v>0</v>
      </c>
      <c r="V27" s="100">
        <f>'Activities year 4'!$O$43</f>
        <v>0</v>
      </c>
      <c r="W27" s="101">
        <f t="shared" si="13"/>
        <v>0</v>
      </c>
      <c r="Y27" s="36"/>
      <c r="Z27" s="36"/>
      <c r="AA27" s="36"/>
      <c r="AB27" s="36"/>
      <c r="AC27" s="36"/>
      <c r="AD27" s="36"/>
      <c r="AE27" s="36"/>
      <c r="AF27" s="36"/>
      <c r="AG27" s="36"/>
      <c r="AH27" s="36"/>
      <c r="AI27" s="6"/>
      <c r="AJ27" s="6"/>
    </row>
    <row r="28" spans="3:36" ht="12.75" x14ac:dyDescent="0.2">
      <c r="C28" s="96" t="str">
        <f>'Activities inception (main)'!$P$8</f>
        <v>NAME 14</v>
      </c>
      <c r="D28" s="97" t="str">
        <f>'Activities inception (main)'!$P$7</f>
        <v>NAME 14</v>
      </c>
      <c r="E28" s="98"/>
      <c r="F28" s="99">
        <f>'Activities inception (main)'!$P$9</f>
        <v>0</v>
      </c>
      <c r="G28" s="100">
        <f>J28+M28+P28+S28+V28</f>
        <v>0</v>
      </c>
      <c r="H28" s="101">
        <f t="shared" si="8"/>
        <v>0</v>
      </c>
      <c r="J28" s="100">
        <f>'Activities inception (main)'!$P$43</f>
        <v>0</v>
      </c>
      <c r="K28" s="101">
        <f t="shared" si="9"/>
        <v>0</v>
      </c>
      <c r="L28" s="8"/>
      <c r="M28" s="100">
        <f>'Activities year 1'!$P$43</f>
        <v>0</v>
      </c>
      <c r="N28" s="101">
        <f t="shared" si="10"/>
        <v>0</v>
      </c>
      <c r="P28" s="100">
        <f>'Activities year 2'!$P$43</f>
        <v>0</v>
      </c>
      <c r="Q28" s="101">
        <f t="shared" si="11"/>
        <v>0</v>
      </c>
      <c r="S28" s="100">
        <f>'Activities Year 3'!$P$43</f>
        <v>0</v>
      </c>
      <c r="T28" s="101">
        <f t="shared" si="12"/>
        <v>0</v>
      </c>
      <c r="V28" s="100">
        <f>'Activities year 4'!$P$43</f>
        <v>0</v>
      </c>
      <c r="W28" s="101">
        <f t="shared" si="13"/>
        <v>0</v>
      </c>
      <c r="Y28" s="36"/>
      <c r="Z28" s="36"/>
      <c r="AA28" s="36"/>
      <c r="AB28" s="36"/>
      <c r="AC28" s="36"/>
      <c r="AD28" s="36"/>
      <c r="AE28" s="36"/>
      <c r="AF28" s="36"/>
      <c r="AG28" s="36"/>
      <c r="AH28" s="36"/>
      <c r="AI28" s="6"/>
      <c r="AJ28" s="6"/>
    </row>
    <row r="29" spans="3:36" ht="12.75" x14ac:dyDescent="0.2">
      <c r="C29" s="96" t="str">
        <f>'Activities inception (main)'!$Q$8</f>
        <v>NAME 15</v>
      </c>
      <c r="D29" s="97" t="str">
        <f>'Activities inception (main)'!$Q$7</f>
        <v>NAME 15</v>
      </c>
      <c r="E29" s="98"/>
      <c r="F29" s="99">
        <f>'Activities inception (main)'!$Q$9</f>
        <v>0</v>
      </c>
      <c r="G29" s="100">
        <f t="shared" ref="G29:G39" si="14">J29+M29+P29+S29+V29</f>
        <v>0</v>
      </c>
      <c r="H29" s="101">
        <f t="shared" ref="H29:H39" si="15">K29+N29+Q29+T29+W29</f>
        <v>0</v>
      </c>
      <c r="J29" s="100">
        <f>'Activities inception (main)'!$Q$43</f>
        <v>0</v>
      </c>
      <c r="K29" s="101">
        <f t="shared" si="9"/>
        <v>0</v>
      </c>
      <c r="L29" s="8"/>
      <c r="M29" s="100">
        <f>'Activities year 1'!$Q$43</f>
        <v>0</v>
      </c>
      <c r="N29" s="101">
        <f t="shared" si="10"/>
        <v>0</v>
      </c>
      <c r="P29" s="100">
        <f>'Activities year 2'!$Q$43</f>
        <v>0</v>
      </c>
      <c r="Q29" s="101">
        <f t="shared" si="11"/>
        <v>0</v>
      </c>
      <c r="S29" s="100">
        <f>'Activities Year 3'!$Q$43</f>
        <v>0</v>
      </c>
      <c r="T29" s="101">
        <f t="shared" si="12"/>
        <v>0</v>
      </c>
      <c r="V29" s="100">
        <f>'Activities year 4'!$Q$43</f>
        <v>0</v>
      </c>
      <c r="W29" s="101">
        <f t="shared" si="13"/>
        <v>0</v>
      </c>
      <c r="Y29" s="36"/>
      <c r="Z29" s="36"/>
      <c r="AA29" s="36"/>
      <c r="AB29" s="36"/>
      <c r="AC29" s="36"/>
      <c r="AD29" s="36"/>
      <c r="AE29" s="36"/>
      <c r="AF29" s="36"/>
      <c r="AG29" s="36"/>
      <c r="AH29" s="36"/>
      <c r="AI29" s="6"/>
      <c r="AJ29" s="6"/>
    </row>
    <row r="30" spans="3:36" ht="12.75" x14ac:dyDescent="0.2">
      <c r="C30" s="96" t="str">
        <f>'Activities inception (main)'!$R$8</f>
        <v>NAME 16</v>
      </c>
      <c r="D30" s="97" t="str">
        <f>'Activities inception (main)'!$R$7</f>
        <v>NAME 16</v>
      </c>
      <c r="E30" s="98"/>
      <c r="F30" s="99">
        <f>'Activities inception (main)'!$R$9</f>
        <v>0</v>
      </c>
      <c r="G30" s="100">
        <f t="shared" si="14"/>
        <v>0</v>
      </c>
      <c r="H30" s="101">
        <f t="shared" si="15"/>
        <v>0</v>
      </c>
      <c r="J30" s="100">
        <f>'Activities inception (main)'!$R$43</f>
        <v>0</v>
      </c>
      <c r="K30" s="101">
        <f t="shared" si="9"/>
        <v>0</v>
      </c>
      <c r="L30" s="8"/>
      <c r="M30" s="100">
        <f>'Activities year 1'!$R$43</f>
        <v>0</v>
      </c>
      <c r="N30" s="101">
        <f t="shared" si="10"/>
        <v>0</v>
      </c>
      <c r="P30" s="100">
        <f>'Activities year 2'!$R$43</f>
        <v>0</v>
      </c>
      <c r="Q30" s="101">
        <f t="shared" si="11"/>
        <v>0</v>
      </c>
      <c r="S30" s="100">
        <f>'Activities Year 3'!$R$43</f>
        <v>0</v>
      </c>
      <c r="T30" s="101">
        <f t="shared" si="12"/>
        <v>0</v>
      </c>
      <c r="V30" s="100">
        <f>'Activities year 4'!$R$43</f>
        <v>0</v>
      </c>
      <c r="W30" s="101">
        <f t="shared" si="13"/>
        <v>0</v>
      </c>
      <c r="Y30" s="36"/>
      <c r="Z30" s="36"/>
      <c r="AA30" s="36"/>
      <c r="AB30" s="36"/>
      <c r="AC30" s="36"/>
      <c r="AD30" s="36"/>
      <c r="AE30" s="36"/>
      <c r="AF30" s="36"/>
      <c r="AG30" s="36"/>
      <c r="AH30" s="36"/>
      <c r="AI30" s="6"/>
      <c r="AJ30" s="6"/>
    </row>
    <row r="31" spans="3:36" ht="12.75" x14ac:dyDescent="0.2">
      <c r="C31" s="96" t="str">
        <f>'Activities inception (main)'!$S$8</f>
        <v>NAME 17</v>
      </c>
      <c r="D31" s="97" t="str">
        <f>'Activities inception (main)'!$S$7</f>
        <v>NAME 17</v>
      </c>
      <c r="E31" s="98"/>
      <c r="F31" s="99">
        <f>'Activities inception (main)'!$S$9</f>
        <v>0</v>
      </c>
      <c r="G31" s="100">
        <f t="shared" si="14"/>
        <v>0</v>
      </c>
      <c r="H31" s="101">
        <f t="shared" si="15"/>
        <v>0</v>
      </c>
      <c r="J31" s="100">
        <f>'Activities inception (main)'!$S$43</f>
        <v>0</v>
      </c>
      <c r="K31" s="101">
        <f t="shared" si="9"/>
        <v>0</v>
      </c>
      <c r="L31" s="8"/>
      <c r="M31" s="100">
        <f>'Activities year 1'!$S$43</f>
        <v>0</v>
      </c>
      <c r="N31" s="101">
        <f t="shared" si="10"/>
        <v>0</v>
      </c>
      <c r="P31" s="100">
        <f>'Activities year 2'!$S$43</f>
        <v>0</v>
      </c>
      <c r="Q31" s="101">
        <f t="shared" si="11"/>
        <v>0</v>
      </c>
      <c r="S31" s="100">
        <f>'Activities Year 3'!$S$43</f>
        <v>0</v>
      </c>
      <c r="T31" s="101">
        <f t="shared" si="12"/>
        <v>0</v>
      </c>
      <c r="V31" s="100">
        <f>'Activities year 4'!$S$43</f>
        <v>0</v>
      </c>
      <c r="W31" s="101">
        <f>ROUND(V31*$F31,0)</f>
        <v>0</v>
      </c>
      <c r="Y31" s="36"/>
      <c r="Z31" s="36"/>
      <c r="AA31" s="36"/>
      <c r="AB31" s="36"/>
      <c r="AC31" s="36"/>
      <c r="AD31" s="36"/>
      <c r="AE31" s="36"/>
      <c r="AF31" s="36"/>
      <c r="AG31" s="36"/>
      <c r="AH31" s="36"/>
      <c r="AI31" s="6"/>
      <c r="AJ31" s="6"/>
    </row>
    <row r="32" spans="3:36" ht="12.75" x14ac:dyDescent="0.2">
      <c r="C32" s="96" t="str">
        <f>'Activities inception (main)'!$T$8</f>
        <v>NAME 18</v>
      </c>
      <c r="D32" s="97" t="str">
        <f>'Activities inception (main)'!$T$7</f>
        <v>NAME 18</v>
      </c>
      <c r="E32" s="98"/>
      <c r="F32" s="99">
        <f>'Activities inception (main)'!$T$9</f>
        <v>0</v>
      </c>
      <c r="G32" s="100">
        <f t="shared" si="14"/>
        <v>0</v>
      </c>
      <c r="H32" s="101">
        <f t="shared" si="15"/>
        <v>0</v>
      </c>
      <c r="J32" s="100">
        <f>'Activities inception (main)'!$T$43</f>
        <v>0</v>
      </c>
      <c r="K32" s="101">
        <f t="shared" si="9"/>
        <v>0</v>
      </c>
      <c r="L32" s="8"/>
      <c r="M32" s="100">
        <f>'Activities year 1'!$T$43</f>
        <v>0</v>
      </c>
      <c r="N32" s="101">
        <f t="shared" si="10"/>
        <v>0</v>
      </c>
      <c r="P32" s="100">
        <f>'Activities year 2'!$T$43</f>
        <v>0</v>
      </c>
      <c r="Q32" s="101">
        <f t="shared" si="11"/>
        <v>0</v>
      </c>
      <c r="S32" s="100">
        <f>'Activities Year 3'!$T$43</f>
        <v>0</v>
      </c>
      <c r="T32" s="101">
        <f t="shared" si="12"/>
        <v>0</v>
      </c>
      <c r="V32" s="100">
        <f>'Activities year 4'!$T$43</f>
        <v>0</v>
      </c>
      <c r="W32" s="101">
        <f t="shared" si="13"/>
        <v>0</v>
      </c>
      <c r="Y32" s="36"/>
      <c r="Z32" s="36"/>
      <c r="AA32" s="36"/>
      <c r="AB32" s="36"/>
      <c r="AC32" s="36"/>
      <c r="AD32" s="36"/>
      <c r="AE32" s="36"/>
      <c r="AF32" s="36"/>
      <c r="AG32" s="36"/>
      <c r="AH32" s="36"/>
      <c r="AI32" s="6"/>
      <c r="AJ32" s="6"/>
    </row>
    <row r="33" spans="1:36" ht="12.75" x14ac:dyDescent="0.2">
      <c r="C33" s="96" t="str">
        <f>'Activities inception (main)'!$U$8</f>
        <v>NAME 19</v>
      </c>
      <c r="D33" s="97" t="str">
        <f>'Activities inception (main)'!$U$7</f>
        <v>NAME 19</v>
      </c>
      <c r="E33" s="98"/>
      <c r="F33" s="99">
        <f>'Activities inception (main)'!$U$9</f>
        <v>0</v>
      </c>
      <c r="G33" s="100">
        <f t="shared" si="14"/>
        <v>0</v>
      </c>
      <c r="H33" s="101">
        <f t="shared" si="15"/>
        <v>0</v>
      </c>
      <c r="J33" s="100">
        <f>'Activities inception (main)'!$U$43</f>
        <v>0</v>
      </c>
      <c r="K33" s="101">
        <f t="shared" si="9"/>
        <v>0</v>
      </c>
      <c r="L33" s="8"/>
      <c r="M33" s="100">
        <f>'Activities year 1'!$U$43</f>
        <v>0</v>
      </c>
      <c r="N33" s="101">
        <f t="shared" si="10"/>
        <v>0</v>
      </c>
      <c r="P33" s="100">
        <f>'Activities year 2'!$U$43</f>
        <v>0</v>
      </c>
      <c r="Q33" s="101">
        <f t="shared" si="11"/>
        <v>0</v>
      </c>
      <c r="S33" s="100">
        <f>'Activities Year 3'!$U$43</f>
        <v>0</v>
      </c>
      <c r="T33" s="101">
        <f t="shared" si="12"/>
        <v>0</v>
      </c>
      <c r="V33" s="100">
        <f>'Activities year 4'!$U$43</f>
        <v>0</v>
      </c>
      <c r="W33" s="101">
        <f t="shared" si="13"/>
        <v>0</v>
      </c>
      <c r="Y33" s="36"/>
      <c r="Z33" s="36"/>
      <c r="AA33" s="36"/>
      <c r="AB33" s="36"/>
      <c r="AC33" s="36"/>
      <c r="AD33" s="36"/>
      <c r="AE33" s="36"/>
      <c r="AF33" s="36"/>
      <c r="AG33" s="36"/>
      <c r="AH33" s="36"/>
      <c r="AI33" s="6"/>
      <c r="AJ33" s="6"/>
    </row>
    <row r="34" spans="1:36" ht="12.75" x14ac:dyDescent="0.2">
      <c r="C34" s="96" t="str">
        <f>'Activities inception (main)'!$V$8</f>
        <v>NAME 20</v>
      </c>
      <c r="D34" s="97" t="str">
        <f>'Activities inception (main)'!$V$7</f>
        <v>NAME 20</v>
      </c>
      <c r="E34" s="98"/>
      <c r="F34" s="99">
        <f>'Activities inception (main)'!$V$9</f>
        <v>0</v>
      </c>
      <c r="G34" s="100">
        <f t="shared" si="14"/>
        <v>0</v>
      </c>
      <c r="H34" s="101">
        <f t="shared" si="15"/>
        <v>0</v>
      </c>
      <c r="J34" s="100">
        <f>'Activities inception (main)'!$V$43</f>
        <v>0</v>
      </c>
      <c r="K34" s="101">
        <f t="shared" si="9"/>
        <v>0</v>
      </c>
      <c r="L34" s="8"/>
      <c r="M34" s="100">
        <f>'Activities year 1'!$V$43</f>
        <v>0</v>
      </c>
      <c r="N34" s="101">
        <f t="shared" si="10"/>
        <v>0</v>
      </c>
      <c r="P34" s="100">
        <f>'Activities year 2'!$V$43</f>
        <v>0</v>
      </c>
      <c r="Q34" s="101">
        <f t="shared" si="11"/>
        <v>0</v>
      </c>
      <c r="S34" s="100">
        <f>'Activities Year 3'!$V$43</f>
        <v>0</v>
      </c>
      <c r="T34" s="101">
        <f t="shared" si="12"/>
        <v>0</v>
      </c>
      <c r="V34" s="100">
        <f>'Activities year 4'!$V$43</f>
        <v>0</v>
      </c>
      <c r="W34" s="101">
        <f t="shared" si="13"/>
        <v>0</v>
      </c>
      <c r="Y34" s="36"/>
      <c r="Z34" s="36"/>
      <c r="AA34" s="36"/>
      <c r="AB34" s="36"/>
      <c r="AC34" s="36"/>
      <c r="AD34" s="36"/>
      <c r="AE34" s="36"/>
      <c r="AF34" s="36"/>
      <c r="AG34" s="36"/>
      <c r="AH34" s="36"/>
      <c r="AI34" s="6"/>
      <c r="AJ34" s="6"/>
    </row>
    <row r="35" spans="1:36" ht="12.75" x14ac:dyDescent="0.2">
      <c r="C35" s="96" t="str">
        <f>'Activities inception (main)'!$W$8</f>
        <v>NAME 21</v>
      </c>
      <c r="D35" s="97" t="str">
        <f>'Activities inception (main)'!$W$7</f>
        <v>NAME 21</v>
      </c>
      <c r="E35" s="98"/>
      <c r="F35" s="99">
        <f>'Activities inception (main)'!$W$9</f>
        <v>0</v>
      </c>
      <c r="G35" s="100">
        <f t="shared" si="14"/>
        <v>0</v>
      </c>
      <c r="H35" s="101">
        <f t="shared" si="15"/>
        <v>0</v>
      </c>
      <c r="J35" s="100">
        <f>'Activities inception (main)'!$W$43</f>
        <v>0</v>
      </c>
      <c r="K35" s="101">
        <f t="shared" si="9"/>
        <v>0</v>
      </c>
      <c r="L35" s="8"/>
      <c r="M35" s="100">
        <f>'Activities year 1'!$W$43</f>
        <v>0</v>
      </c>
      <c r="N35" s="101">
        <f t="shared" si="10"/>
        <v>0</v>
      </c>
      <c r="P35" s="100">
        <f>'Activities year 2'!$W$43</f>
        <v>0</v>
      </c>
      <c r="Q35" s="101">
        <f t="shared" si="11"/>
        <v>0</v>
      </c>
      <c r="S35" s="100">
        <f>'Activities Year 3'!$W$43</f>
        <v>0</v>
      </c>
      <c r="T35" s="101">
        <f t="shared" si="12"/>
        <v>0</v>
      </c>
      <c r="V35" s="100">
        <f>'Activities year 4'!$W$43</f>
        <v>0</v>
      </c>
      <c r="W35" s="101">
        <f t="shared" si="13"/>
        <v>0</v>
      </c>
      <c r="Y35" s="36"/>
      <c r="Z35" s="36"/>
      <c r="AA35" s="36"/>
      <c r="AB35" s="36"/>
      <c r="AC35" s="36"/>
      <c r="AD35" s="36"/>
      <c r="AE35" s="36"/>
      <c r="AF35" s="36"/>
      <c r="AG35" s="36"/>
      <c r="AH35" s="36"/>
      <c r="AI35" s="6"/>
      <c r="AJ35" s="6"/>
    </row>
    <row r="36" spans="1:36" ht="12.75" x14ac:dyDescent="0.2">
      <c r="C36" s="96" t="str">
        <f>'Activities inception (main)'!$X$8</f>
        <v>NAME 22</v>
      </c>
      <c r="D36" s="97" t="str">
        <f>'Activities inception (main)'!$X$7</f>
        <v>NAME 22</v>
      </c>
      <c r="E36" s="98"/>
      <c r="F36" s="99">
        <f>'Activities inception (main)'!$X$9</f>
        <v>0</v>
      </c>
      <c r="G36" s="100">
        <f>J36+M36+P36+S36+V36</f>
        <v>0</v>
      </c>
      <c r="H36" s="101">
        <f>K36+N36+Q36+T36+W36</f>
        <v>0</v>
      </c>
      <c r="J36" s="100">
        <f>'Activities inception (main)'!$X$43</f>
        <v>0</v>
      </c>
      <c r="K36" s="101">
        <f t="shared" si="9"/>
        <v>0</v>
      </c>
      <c r="L36" s="8"/>
      <c r="M36" s="100">
        <f>'Activities year 1'!$X$43</f>
        <v>0</v>
      </c>
      <c r="N36" s="101">
        <f t="shared" si="10"/>
        <v>0</v>
      </c>
      <c r="P36" s="100">
        <f>'Activities year 2'!$X$43</f>
        <v>0</v>
      </c>
      <c r="Q36" s="101">
        <f t="shared" si="11"/>
        <v>0</v>
      </c>
      <c r="S36" s="100">
        <f>'Activities Year 3'!$X$43</f>
        <v>0</v>
      </c>
      <c r="T36" s="101">
        <f t="shared" si="12"/>
        <v>0</v>
      </c>
      <c r="V36" s="100">
        <f>'Activities year 4'!$X$43</f>
        <v>0</v>
      </c>
      <c r="W36" s="101">
        <f t="shared" si="13"/>
        <v>0</v>
      </c>
      <c r="Y36" s="36"/>
      <c r="Z36" s="36"/>
      <c r="AA36" s="36"/>
      <c r="AB36" s="36"/>
      <c r="AC36" s="36"/>
      <c r="AD36" s="36"/>
      <c r="AE36" s="36"/>
      <c r="AF36" s="36"/>
      <c r="AG36" s="36"/>
      <c r="AH36" s="36"/>
      <c r="AI36" s="6"/>
      <c r="AJ36" s="6"/>
    </row>
    <row r="37" spans="1:36" ht="12.75" x14ac:dyDescent="0.2">
      <c r="C37" s="96" t="str">
        <f>'Activities inception (main)'!$Y$8</f>
        <v>NAME 23</v>
      </c>
      <c r="D37" s="97" t="str">
        <f>'Activities inception (main)'!$Y$7</f>
        <v>NAME 23</v>
      </c>
      <c r="E37" s="98"/>
      <c r="F37" s="99">
        <f>'Activities inception (main)'!$Y$9</f>
        <v>0</v>
      </c>
      <c r="G37" s="100">
        <f t="shared" si="14"/>
        <v>0</v>
      </c>
      <c r="H37" s="101">
        <f t="shared" si="15"/>
        <v>0</v>
      </c>
      <c r="J37" s="100">
        <f>'Activities inception (main)'!$Y$43</f>
        <v>0</v>
      </c>
      <c r="K37" s="101">
        <f t="shared" si="9"/>
        <v>0</v>
      </c>
      <c r="L37" s="8"/>
      <c r="M37" s="100">
        <f>'Activities year 1'!$Y$43</f>
        <v>0</v>
      </c>
      <c r="N37" s="101">
        <f t="shared" si="10"/>
        <v>0</v>
      </c>
      <c r="P37" s="100">
        <f>'Activities year 2'!$Y$43</f>
        <v>0</v>
      </c>
      <c r="Q37" s="101">
        <f t="shared" si="11"/>
        <v>0</v>
      </c>
      <c r="S37" s="100">
        <f>'Activities Year 3'!$Y$43</f>
        <v>0</v>
      </c>
      <c r="T37" s="101">
        <f t="shared" si="12"/>
        <v>0</v>
      </c>
      <c r="V37" s="100">
        <f>'Activities year 4'!$Y$43</f>
        <v>0</v>
      </c>
      <c r="W37" s="101">
        <f t="shared" si="13"/>
        <v>0</v>
      </c>
      <c r="Y37" s="36"/>
      <c r="Z37" s="36"/>
      <c r="AA37" s="36"/>
      <c r="AB37" s="36"/>
      <c r="AC37" s="36"/>
      <c r="AD37" s="36"/>
      <c r="AE37" s="36"/>
      <c r="AF37" s="36"/>
      <c r="AG37" s="36"/>
      <c r="AH37" s="36"/>
      <c r="AI37" s="6"/>
      <c r="AJ37" s="6"/>
    </row>
    <row r="38" spans="1:36" ht="12.75" x14ac:dyDescent="0.2">
      <c r="C38" s="96" t="str">
        <f>'Activities inception (main)'!$Z$8</f>
        <v>NAME 24</v>
      </c>
      <c r="D38" s="97" t="str">
        <f>'Activities inception (main)'!$Z$7</f>
        <v>NAME 24</v>
      </c>
      <c r="E38" s="98"/>
      <c r="F38" s="99">
        <f>'Activities inception (main)'!$Z$9</f>
        <v>0</v>
      </c>
      <c r="G38" s="100">
        <f t="shared" si="14"/>
        <v>0</v>
      </c>
      <c r="H38" s="101">
        <f t="shared" si="15"/>
        <v>0</v>
      </c>
      <c r="J38" s="100">
        <f>'Activities inception (main)'!$Z$43</f>
        <v>0</v>
      </c>
      <c r="K38" s="101">
        <f t="shared" si="9"/>
        <v>0</v>
      </c>
      <c r="L38" s="8"/>
      <c r="M38" s="100">
        <f>'Activities year 1'!$Z$43</f>
        <v>0</v>
      </c>
      <c r="N38" s="101">
        <f t="shared" si="10"/>
        <v>0</v>
      </c>
      <c r="P38" s="100">
        <f>'Activities year 2'!$Z$43</f>
        <v>0</v>
      </c>
      <c r="Q38" s="101">
        <f t="shared" si="11"/>
        <v>0</v>
      </c>
      <c r="S38" s="100">
        <f>'Activities Year 3'!$Z$43</f>
        <v>0</v>
      </c>
      <c r="T38" s="101">
        <f t="shared" si="12"/>
        <v>0</v>
      </c>
      <c r="V38" s="100">
        <f>'Activities year 4'!$Z$43</f>
        <v>0</v>
      </c>
      <c r="W38" s="101">
        <f t="shared" si="13"/>
        <v>0</v>
      </c>
      <c r="Y38" s="36"/>
      <c r="Z38" s="36"/>
      <c r="AA38" s="36"/>
      <c r="AB38" s="36"/>
      <c r="AC38" s="36"/>
      <c r="AD38" s="36"/>
      <c r="AE38" s="36"/>
      <c r="AF38" s="36"/>
      <c r="AG38" s="36"/>
      <c r="AH38" s="36"/>
      <c r="AI38" s="6"/>
      <c r="AJ38" s="6"/>
    </row>
    <row r="39" spans="1:36" ht="12.75" x14ac:dyDescent="0.2">
      <c r="B39" s="89"/>
      <c r="C39" s="96" t="str">
        <f>'Activities inception (main)'!$AA$8</f>
        <v>NAME 25</v>
      </c>
      <c r="D39" s="97" t="str">
        <f>'Activities inception (main)'!$AA$7</f>
        <v>NAME 25</v>
      </c>
      <c r="E39" s="98"/>
      <c r="F39" s="99">
        <f>'Activities inception (main)'!$AA$9</f>
        <v>0</v>
      </c>
      <c r="G39" s="100">
        <f t="shared" si="14"/>
        <v>0</v>
      </c>
      <c r="H39" s="101">
        <f t="shared" si="15"/>
        <v>0</v>
      </c>
      <c r="J39" s="100">
        <f>'Activities inception (main)'!$AA$43</f>
        <v>0</v>
      </c>
      <c r="K39" s="101">
        <f t="shared" si="9"/>
        <v>0</v>
      </c>
      <c r="L39" s="8"/>
      <c r="M39" s="100">
        <f>'Activities year 1'!$AA$43</f>
        <v>0</v>
      </c>
      <c r="N39" s="101">
        <f t="shared" si="10"/>
        <v>0</v>
      </c>
      <c r="P39" s="100">
        <f>'Activities year 2'!$AA$43</f>
        <v>0</v>
      </c>
      <c r="Q39" s="101">
        <f t="shared" si="11"/>
        <v>0</v>
      </c>
      <c r="S39" s="100">
        <f>'Activities Year 3'!$AA$43</f>
        <v>0</v>
      </c>
      <c r="T39" s="101">
        <f t="shared" si="12"/>
        <v>0</v>
      </c>
      <c r="V39" s="100">
        <f>'Activities year 4'!$AA$43</f>
        <v>0</v>
      </c>
      <c r="W39" s="101">
        <f t="shared" si="13"/>
        <v>0</v>
      </c>
      <c r="Y39" s="36"/>
      <c r="Z39" s="36"/>
      <c r="AA39" s="36"/>
      <c r="AB39" s="36"/>
      <c r="AC39" s="36"/>
      <c r="AD39" s="36"/>
      <c r="AE39" s="36"/>
      <c r="AF39" s="36"/>
      <c r="AG39" s="36"/>
      <c r="AH39" s="36"/>
      <c r="AI39" s="6"/>
      <c r="AJ39" s="6"/>
    </row>
    <row r="40" spans="1:36" x14ac:dyDescent="0.15">
      <c r="B40" s="89"/>
      <c r="C40" s="102"/>
      <c r="D40" s="102"/>
      <c r="F40" s="103"/>
      <c r="G40" s="104"/>
      <c r="H40" s="105"/>
      <c r="Y40" s="106"/>
      <c r="Z40" s="106"/>
      <c r="AA40" s="106"/>
      <c r="AB40" s="106"/>
      <c r="AC40" s="106"/>
      <c r="AD40" s="106"/>
      <c r="AE40" s="106"/>
      <c r="AF40" s="106"/>
      <c r="AG40" s="106"/>
      <c r="AH40" s="106"/>
      <c r="AI40" s="6"/>
      <c r="AJ40" s="6"/>
    </row>
    <row r="41" spans="1:36" x14ac:dyDescent="0.15">
      <c r="B41" s="107" t="s">
        <v>78</v>
      </c>
      <c r="F41" s="103"/>
      <c r="G41" s="100">
        <f>SUM(G15:G40)</f>
        <v>0</v>
      </c>
      <c r="H41" s="101">
        <f>SUM(H15:H40)</f>
        <v>0</v>
      </c>
      <c r="J41" s="100">
        <f>SUM(J15:J40)</f>
        <v>0</v>
      </c>
      <c r="K41" s="101">
        <f>SUM(K15:K40)</f>
        <v>0</v>
      </c>
      <c r="L41" s="8"/>
      <c r="M41" s="100">
        <f>SUM(M15:M40)</f>
        <v>0</v>
      </c>
      <c r="N41" s="101">
        <f>SUM(N15:N40)</f>
        <v>0</v>
      </c>
      <c r="P41" s="100">
        <f>SUM(P15:P40)</f>
        <v>0</v>
      </c>
      <c r="Q41" s="101">
        <f>SUM(Q15:Q40)</f>
        <v>0</v>
      </c>
      <c r="S41" s="100">
        <f>SUM(S15:S40)</f>
        <v>0</v>
      </c>
      <c r="T41" s="101">
        <f>SUM(T15:T40)</f>
        <v>0</v>
      </c>
      <c r="V41" s="100">
        <f>SUM(V15:V40)</f>
        <v>0</v>
      </c>
      <c r="W41" s="101">
        <f>SUM(W15:W40)</f>
        <v>0</v>
      </c>
      <c r="Y41" s="108">
        <f t="shared" ref="Y41:AH41" si="16">SUM(Y15:Y40)</f>
        <v>0</v>
      </c>
      <c r="Z41" s="108">
        <f t="shared" si="16"/>
        <v>0</v>
      </c>
      <c r="AA41" s="108">
        <f t="shared" si="16"/>
        <v>0</v>
      </c>
      <c r="AB41" s="108">
        <f t="shared" si="16"/>
        <v>0</v>
      </c>
      <c r="AC41" s="108">
        <f t="shared" si="16"/>
        <v>0</v>
      </c>
      <c r="AD41" s="108">
        <f t="shared" si="16"/>
        <v>0</v>
      </c>
      <c r="AE41" s="108">
        <f t="shared" si="16"/>
        <v>0</v>
      </c>
      <c r="AF41" s="108">
        <f t="shared" si="16"/>
        <v>0</v>
      </c>
      <c r="AG41" s="108">
        <f t="shared" si="16"/>
        <v>0</v>
      </c>
      <c r="AH41" s="108">
        <f t="shared" si="16"/>
        <v>0</v>
      </c>
      <c r="AI41" s="109">
        <f>SUM(Y41:AH41)</f>
        <v>0</v>
      </c>
      <c r="AJ41" s="110" t="str">
        <f>IF(AI41=H41,"","Amount should be equal to amount in Total budget (column H). Please check.")</f>
        <v/>
      </c>
    </row>
    <row r="42" spans="1:36" x14ac:dyDescent="0.15">
      <c r="B42" s="107"/>
      <c r="F42" s="103"/>
      <c r="Y42" s="106"/>
      <c r="Z42" s="106"/>
      <c r="AA42" s="106"/>
      <c r="AB42" s="106"/>
      <c r="AC42" s="106"/>
      <c r="AD42" s="106"/>
      <c r="AE42" s="106"/>
      <c r="AF42" s="106"/>
      <c r="AG42" s="106"/>
      <c r="AH42" s="106"/>
      <c r="AI42" s="6"/>
      <c r="AJ42" s="6"/>
    </row>
    <row r="43" spans="1:36" x14ac:dyDescent="0.15">
      <c r="A43" s="6" t="s">
        <v>81</v>
      </c>
      <c r="B43" s="111" t="s">
        <v>82</v>
      </c>
      <c r="C43" s="90" t="s">
        <v>75</v>
      </c>
      <c r="D43" s="91" t="s">
        <v>76</v>
      </c>
      <c r="E43" s="92"/>
      <c r="F43" s="112" t="s">
        <v>141</v>
      </c>
      <c r="G43" s="90" t="s">
        <v>77</v>
      </c>
      <c r="H43" s="94" t="s">
        <v>78</v>
      </c>
      <c r="J43" s="90" t="s">
        <v>77</v>
      </c>
      <c r="K43" s="94" t="s">
        <v>78</v>
      </c>
      <c r="M43" s="90" t="s">
        <v>77</v>
      </c>
      <c r="N43" s="94" t="s">
        <v>78</v>
      </c>
      <c r="P43" s="90" t="s">
        <v>77</v>
      </c>
      <c r="Q43" s="94" t="s">
        <v>78</v>
      </c>
      <c r="S43" s="90" t="s">
        <v>77</v>
      </c>
      <c r="T43" s="94" t="s">
        <v>78</v>
      </c>
      <c r="V43" s="90" t="s">
        <v>77</v>
      </c>
      <c r="W43" s="94" t="s">
        <v>78</v>
      </c>
      <c r="Y43" s="113"/>
      <c r="Z43" s="113"/>
      <c r="AA43" s="113"/>
      <c r="AB43" s="113"/>
      <c r="AC43" s="113"/>
      <c r="AD43" s="113"/>
      <c r="AE43" s="113"/>
      <c r="AF43" s="113"/>
      <c r="AG43" s="113"/>
      <c r="AH43" s="113"/>
      <c r="AI43" s="6"/>
      <c r="AJ43" s="6"/>
    </row>
    <row r="44" spans="1:36" ht="12.75" x14ac:dyDescent="0.2">
      <c r="C44" s="96" t="str">
        <f>'Activities inception (main)'!$C$8</f>
        <v>NAME 1</v>
      </c>
      <c r="D44" s="97" t="str">
        <f>'Activities inception (main)'!$C$7</f>
        <v>NAME 1</v>
      </c>
      <c r="E44" s="98"/>
      <c r="F44" s="99">
        <f>'Activities inception (main)'!$C$9</f>
        <v>0</v>
      </c>
      <c r="G44" s="100">
        <f>J44+M44+P44+S44+V44</f>
        <v>0</v>
      </c>
      <c r="H44" s="101">
        <f>K44+N44+Q44+T44+W44</f>
        <v>0</v>
      </c>
      <c r="J44" s="100">
        <f>'Activities inception (main)'!$C$78</f>
        <v>0</v>
      </c>
      <c r="K44" s="101">
        <f>ROUND(J44*$F44,0)</f>
        <v>0</v>
      </c>
      <c r="L44" s="8"/>
      <c r="M44" s="100">
        <f>'Activities year 1'!$C$78</f>
        <v>0</v>
      </c>
      <c r="N44" s="101">
        <f>ROUND(M44*$F44,0)</f>
        <v>0</v>
      </c>
      <c r="P44" s="100">
        <f>'Activities year 2'!$C$78</f>
        <v>0</v>
      </c>
      <c r="Q44" s="101">
        <f>ROUND(P44*$F44,0)</f>
        <v>0</v>
      </c>
      <c r="S44" s="100">
        <f>'Activities Year 3'!$C$78</f>
        <v>0</v>
      </c>
      <c r="T44" s="101">
        <f>ROUND(S44*$F44,0)</f>
        <v>0</v>
      </c>
      <c r="V44" s="100">
        <f>'Activities year 4'!$C$78</f>
        <v>0</v>
      </c>
      <c r="W44" s="101">
        <f>ROUND(V44*$F44,0)</f>
        <v>0</v>
      </c>
      <c r="Y44" s="36"/>
      <c r="Z44" s="36"/>
      <c r="AA44" s="36"/>
      <c r="AB44" s="36"/>
      <c r="AC44" s="36"/>
      <c r="AD44" s="36"/>
      <c r="AE44" s="36"/>
      <c r="AF44" s="36"/>
      <c r="AG44" s="36"/>
      <c r="AH44" s="36"/>
      <c r="AI44" s="6"/>
      <c r="AJ44" s="6"/>
    </row>
    <row r="45" spans="1:36" ht="12.75" x14ac:dyDescent="0.2">
      <c r="C45" s="96" t="str">
        <f>'Activities inception (main)'!$D$8</f>
        <v>NAME 2</v>
      </c>
      <c r="D45" s="97" t="str">
        <f>'Activities inception (main)'!$D$7</f>
        <v>NAME 2</v>
      </c>
      <c r="E45" s="98"/>
      <c r="F45" s="99">
        <f>'Activities inception (main)'!$D$9</f>
        <v>0</v>
      </c>
      <c r="G45" s="100">
        <f t="shared" ref="G45:G53" si="17">J45+M45+P45+S45+V45</f>
        <v>0</v>
      </c>
      <c r="H45" s="101">
        <f t="shared" ref="H45:H53" si="18">K45+N45+Q45+T45+W45</f>
        <v>0</v>
      </c>
      <c r="J45" s="100">
        <f>'Activities inception (main)'!$D$78</f>
        <v>0</v>
      </c>
      <c r="K45" s="101">
        <f t="shared" ref="K45:K53" si="19">ROUND(J45*$F45,0)</f>
        <v>0</v>
      </c>
      <c r="L45" s="8"/>
      <c r="M45" s="100">
        <f>'Activities year 1'!$D$78</f>
        <v>0</v>
      </c>
      <c r="N45" s="101">
        <f t="shared" ref="N45:N53" si="20">ROUND(M45*$F45,0)</f>
        <v>0</v>
      </c>
      <c r="P45" s="100">
        <f>'Activities year 2'!$D$78</f>
        <v>0</v>
      </c>
      <c r="Q45" s="101">
        <f t="shared" ref="Q45:Q53" si="21">ROUND(P45*$F45,0)</f>
        <v>0</v>
      </c>
      <c r="S45" s="100">
        <f>'Activities Year 3'!$D$78</f>
        <v>0</v>
      </c>
      <c r="T45" s="101">
        <f t="shared" ref="T45:T53" si="22">ROUND(S45*$F45,0)</f>
        <v>0</v>
      </c>
      <c r="V45" s="100">
        <f>'Activities year 4'!$D$78</f>
        <v>0</v>
      </c>
      <c r="W45" s="101">
        <f t="shared" ref="W45:W53" si="23">ROUND(V45*$F45,0)</f>
        <v>0</v>
      </c>
      <c r="Y45" s="36"/>
      <c r="Z45" s="36"/>
      <c r="AA45" s="36"/>
      <c r="AB45" s="36"/>
      <c r="AC45" s="36"/>
      <c r="AD45" s="36"/>
      <c r="AE45" s="36"/>
      <c r="AF45" s="36"/>
      <c r="AG45" s="36"/>
      <c r="AH45" s="36"/>
      <c r="AI45" s="6"/>
      <c r="AJ45" s="6"/>
    </row>
    <row r="46" spans="1:36" ht="12.75" x14ac:dyDescent="0.2">
      <c r="C46" s="96" t="str">
        <f>'Activities inception (main)'!$E$8</f>
        <v>NAME 3</v>
      </c>
      <c r="D46" s="97" t="str">
        <f>'Activities inception (main)'!$E$7</f>
        <v>NAME 3</v>
      </c>
      <c r="E46" s="98"/>
      <c r="F46" s="99">
        <f>'Activities inception (main)'!$E$9</f>
        <v>0</v>
      </c>
      <c r="G46" s="100">
        <f t="shared" si="17"/>
        <v>0</v>
      </c>
      <c r="H46" s="101">
        <f t="shared" si="18"/>
        <v>0</v>
      </c>
      <c r="J46" s="100">
        <f>'Activities inception (main)'!$E$78</f>
        <v>0</v>
      </c>
      <c r="K46" s="101">
        <f t="shared" si="19"/>
        <v>0</v>
      </c>
      <c r="L46" s="8"/>
      <c r="M46" s="100">
        <f>'Activities year 1'!$E$78</f>
        <v>0</v>
      </c>
      <c r="N46" s="101">
        <f t="shared" si="20"/>
        <v>0</v>
      </c>
      <c r="P46" s="100">
        <f>'Activities year 2'!$E$78</f>
        <v>0</v>
      </c>
      <c r="Q46" s="101">
        <f t="shared" si="21"/>
        <v>0</v>
      </c>
      <c r="S46" s="100">
        <f>'Activities Year 3'!$E$78</f>
        <v>0</v>
      </c>
      <c r="T46" s="101">
        <f t="shared" si="22"/>
        <v>0</v>
      </c>
      <c r="V46" s="100">
        <f>'Activities year 4'!$E$78</f>
        <v>0</v>
      </c>
      <c r="W46" s="101">
        <f t="shared" si="23"/>
        <v>0</v>
      </c>
      <c r="Y46" s="36"/>
      <c r="Z46" s="36"/>
      <c r="AA46" s="36"/>
      <c r="AB46" s="36"/>
      <c r="AC46" s="36"/>
      <c r="AD46" s="36"/>
      <c r="AE46" s="36"/>
      <c r="AF46" s="36"/>
      <c r="AG46" s="36"/>
      <c r="AH46" s="36"/>
      <c r="AI46" s="6"/>
      <c r="AJ46" s="6"/>
    </row>
    <row r="47" spans="1:36" ht="12.75" x14ac:dyDescent="0.2">
      <c r="C47" s="96" t="str">
        <f>'Activities inception (main)'!$F$8</f>
        <v>NAME 4</v>
      </c>
      <c r="D47" s="97" t="str">
        <f>'Activities inception (main)'!$F$7</f>
        <v>NAME 4</v>
      </c>
      <c r="E47" s="98"/>
      <c r="F47" s="99">
        <f>'Activities inception (main)'!$F$9</f>
        <v>0</v>
      </c>
      <c r="G47" s="100">
        <f t="shared" si="17"/>
        <v>0</v>
      </c>
      <c r="H47" s="101">
        <f t="shared" si="18"/>
        <v>0</v>
      </c>
      <c r="J47" s="100">
        <f>'Activities inception (main)'!$F$78</f>
        <v>0</v>
      </c>
      <c r="K47" s="101">
        <f t="shared" si="19"/>
        <v>0</v>
      </c>
      <c r="L47" s="8"/>
      <c r="M47" s="100">
        <f>'Activities year 1'!$F$78</f>
        <v>0</v>
      </c>
      <c r="N47" s="101">
        <f t="shared" si="20"/>
        <v>0</v>
      </c>
      <c r="P47" s="100">
        <f>'Activities year 2'!$F$78</f>
        <v>0</v>
      </c>
      <c r="Q47" s="101">
        <f>ROUND(P47*$F47,0)</f>
        <v>0</v>
      </c>
      <c r="S47" s="100">
        <f>'Activities Year 3'!$F$78</f>
        <v>0</v>
      </c>
      <c r="T47" s="101">
        <f t="shared" si="22"/>
        <v>0</v>
      </c>
      <c r="V47" s="100">
        <f>'Activities year 4'!$F$78</f>
        <v>0</v>
      </c>
      <c r="W47" s="101">
        <f>ROUND(V47*$F47,0)</f>
        <v>0</v>
      </c>
      <c r="Y47" s="36"/>
      <c r="Z47" s="36"/>
      <c r="AA47" s="36"/>
      <c r="AB47" s="36"/>
      <c r="AC47" s="36"/>
      <c r="AD47" s="36"/>
      <c r="AE47" s="36"/>
      <c r="AF47" s="36"/>
      <c r="AG47" s="36"/>
      <c r="AH47" s="36"/>
      <c r="AI47" s="6"/>
      <c r="AJ47" s="6"/>
    </row>
    <row r="48" spans="1:36" ht="12.75" x14ac:dyDescent="0.2">
      <c r="C48" s="96" t="str">
        <f>'Activities inception (main)'!$G$8</f>
        <v>NAME 5</v>
      </c>
      <c r="D48" s="97" t="str">
        <f>'Activities inception (main)'!$G$7</f>
        <v>NAME 5</v>
      </c>
      <c r="E48" s="98"/>
      <c r="F48" s="99">
        <f>'Activities inception (main)'!$G$9</f>
        <v>0</v>
      </c>
      <c r="G48" s="100">
        <f t="shared" si="17"/>
        <v>0</v>
      </c>
      <c r="H48" s="101">
        <f t="shared" si="18"/>
        <v>0</v>
      </c>
      <c r="J48" s="100">
        <f>'Activities inception (main)'!$G$78</f>
        <v>0</v>
      </c>
      <c r="K48" s="101">
        <f t="shared" si="19"/>
        <v>0</v>
      </c>
      <c r="L48" s="8"/>
      <c r="M48" s="100">
        <f>'Activities year 1'!$G$78</f>
        <v>0</v>
      </c>
      <c r="N48" s="101">
        <f t="shared" si="20"/>
        <v>0</v>
      </c>
      <c r="P48" s="100">
        <f>'Activities year 2'!$G$78</f>
        <v>0</v>
      </c>
      <c r="Q48" s="101">
        <f t="shared" si="21"/>
        <v>0</v>
      </c>
      <c r="S48" s="100">
        <f>'Activities Year 3'!$G$78</f>
        <v>0</v>
      </c>
      <c r="T48" s="101">
        <f t="shared" si="22"/>
        <v>0</v>
      </c>
      <c r="V48" s="100">
        <f>'Activities year 4'!$G$78</f>
        <v>0</v>
      </c>
      <c r="W48" s="101">
        <f t="shared" si="23"/>
        <v>0</v>
      </c>
      <c r="Y48" s="36"/>
      <c r="Z48" s="36"/>
      <c r="AA48" s="36"/>
      <c r="AB48" s="36"/>
      <c r="AC48" s="36"/>
      <c r="AD48" s="36"/>
      <c r="AE48" s="36"/>
      <c r="AF48" s="36"/>
      <c r="AG48" s="36"/>
      <c r="AH48" s="36"/>
      <c r="AI48" s="6"/>
      <c r="AJ48" s="6"/>
    </row>
    <row r="49" spans="3:36" ht="12.75" x14ac:dyDescent="0.2">
      <c r="C49" s="96" t="str">
        <f>'Activities inception (main)'!$H$8</f>
        <v>NAME 6</v>
      </c>
      <c r="D49" s="97" t="str">
        <f>'Activities inception (main)'!$H$7</f>
        <v>NAME 6</v>
      </c>
      <c r="E49" s="98"/>
      <c r="F49" s="99">
        <f>'Activities inception (main)'!$H$9</f>
        <v>0</v>
      </c>
      <c r="G49" s="100">
        <f t="shared" si="17"/>
        <v>0</v>
      </c>
      <c r="H49" s="101">
        <f t="shared" si="18"/>
        <v>0</v>
      </c>
      <c r="J49" s="100">
        <f>'Activities inception (main)'!$H$78</f>
        <v>0</v>
      </c>
      <c r="K49" s="101">
        <f t="shared" si="19"/>
        <v>0</v>
      </c>
      <c r="L49" s="8"/>
      <c r="M49" s="100">
        <f>'Activities year 1'!$H$78</f>
        <v>0</v>
      </c>
      <c r="N49" s="101">
        <f t="shared" si="20"/>
        <v>0</v>
      </c>
      <c r="P49" s="100">
        <f>'Activities year 2'!$H$78</f>
        <v>0</v>
      </c>
      <c r="Q49" s="101">
        <f t="shared" si="21"/>
        <v>0</v>
      </c>
      <c r="S49" s="100">
        <f>'Activities Year 3'!$H$78</f>
        <v>0</v>
      </c>
      <c r="T49" s="101">
        <f t="shared" si="22"/>
        <v>0</v>
      </c>
      <c r="V49" s="100">
        <f>'Activities year 4'!$H$78</f>
        <v>0</v>
      </c>
      <c r="W49" s="101">
        <f t="shared" si="23"/>
        <v>0</v>
      </c>
      <c r="Y49" s="36"/>
      <c r="Z49" s="36"/>
      <c r="AA49" s="36"/>
      <c r="AB49" s="36"/>
      <c r="AC49" s="36"/>
      <c r="AD49" s="36"/>
      <c r="AE49" s="36"/>
      <c r="AF49" s="36"/>
      <c r="AG49" s="36"/>
      <c r="AH49" s="36"/>
      <c r="AI49" s="6"/>
      <c r="AJ49" s="6"/>
    </row>
    <row r="50" spans="3:36" ht="12.75" x14ac:dyDescent="0.2">
      <c r="C50" s="96" t="str">
        <f>'Activities inception (main)'!$I$8</f>
        <v>NAME 7</v>
      </c>
      <c r="D50" s="97" t="str">
        <f>'Activities inception (main)'!$I$7</f>
        <v>NAME 7</v>
      </c>
      <c r="E50" s="98"/>
      <c r="F50" s="99">
        <f>'Activities inception (main)'!$I$9</f>
        <v>0</v>
      </c>
      <c r="G50" s="100">
        <f t="shared" si="17"/>
        <v>0</v>
      </c>
      <c r="H50" s="101">
        <f t="shared" si="18"/>
        <v>0</v>
      </c>
      <c r="J50" s="100">
        <f>'Activities inception (main)'!$I$78</f>
        <v>0</v>
      </c>
      <c r="K50" s="101">
        <f t="shared" si="19"/>
        <v>0</v>
      </c>
      <c r="L50" s="8"/>
      <c r="M50" s="100">
        <f>'Activities year 1'!$I$78</f>
        <v>0</v>
      </c>
      <c r="N50" s="101">
        <f t="shared" si="20"/>
        <v>0</v>
      </c>
      <c r="P50" s="100">
        <f>'Activities year 2'!$I$78</f>
        <v>0</v>
      </c>
      <c r="Q50" s="101">
        <f t="shared" si="21"/>
        <v>0</v>
      </c>
      <c r="S50" s="100">
        <f>'Activities Year 3'!$I$78</f>
        <v>0</v>
      </c>
      <c r="T50" s="101">
        <f t="shared" si="22"/>
        <v>0</v>
      </c>
      <c r="V50" s="100">
        <f>'Activities year 4'!$I$78</f>
        <v>0</v>
      </c>
      <c r="W50" s="101">
        <f t="shared" si="23"/>
        <v>0</v>
      </c>
      <c r="Y50" s="36"/>
      <c r="Z50" s="36"/>
      <c r="AA50" s="36"/>
      <c r="AB50" s="36"/>
      <c r="AC50" s="36"/>
      <c r="AD50" s="36"/>
      <c r="AE50" s="36"/>
      <c r="AF50" s="36"/>
      <c r="AG50" s="36"/>
      <c r="AH50" s="36"/>
      <c r="AI50" s="6"/>
      <c r="AJ50" s="6"/>
    </row>
    <row r="51" spans="3:36" ht="12.75" x14ac:dyDescent="0.2">
      <c r="C51" s="96" t="str">
        <f>'Activities inception (main)'!$J$8</f>
        <v>NAME 8</v>
      </c>
      <c r="D51" s="97" t="str">
        <f>'Activities inception (main)'!$J$7</f>
        <v>NAME 8</v>
      </c>
      <c r="E51" s="98"/>
      <c r="F51" s="99">
        <f>'Activities inception (main)'!$J$9</f>
        <v>0</v>
      </c>
      <c r="G51" s="100">
        <f t="shared" si="17"/>
        <v>0</v>
      </c>
      <c r="H51" s="101">
        <f t="shared" si="18"/>
        <v>0</v>
      </c>
      <c r="J51" s="100">
        <f>'Activities inception (main)'!$J$78</f>
        <v>0</v>
      </c>
      <c r="K51" s="101">
        <f t="shared" si="19"/>
        <v>0</v>
      </c>
      <c r="L51" s="8"/>
      <c r="M51" s="100">
        <f>'Activities year 1'!$J$78</f>
        <v>0</v>
      </c>
      <c r="N51" s="101">
        <f t="shared" si="20"/>
        <v>0</v>
      </c>
      <c r="P51" s="100">
        <f>'Activities year 2'!$J$78</f>
        <v>0</v>
      </c>
      <c r="Q51" s="101">
        <f t="shared" si="21"/>
        <v>0</v>
      </c>
      <c r="S51" s="100">
        <f>'Activities Year 3'!$J$78</f>
        <v>0</v>
      </c>
      <c r="T51" s="101">
        <f t="shared" si="22"/>
        <v>0</v>
      </c>
      <c r="V51" s="100">
        <f>'Activities year 4'!$J$78</f>
        <v>0</v>
      </c>
      <c r="W51" s="101">
        <f t="shared" si="23"/>
        <v>0</v>
      </c>
      <c r="Y51" s="36"/>
      <c r="Z51" s="36"/>
      <c r="AA51" s="36"/>
      <c r="AB51" s="36"/>
      <c r="AC51" s="36"/>
      <c r="AD51" s="36"/>
      <c r="AE51" s="36"/>
      <c r="AF51" s="36"/>
      <c r="AG51" s="36"/>
      <c r="AH51" s="36"/>
      <c r="AI51" s="6"/>
      <c r="AJ51" s="6"/>
    </row>
    <row r="52" spans="3:36" ht="12.75" x14ac:dyDescent="0.2">
      <c r="C52" s="96" t="str">
        <f>'Activities inception (main)'!$K$8</f>
        <v>NAME 9</v>
      </c>
      <c r="D52" s="97" t="str">
        <f>'Activities inception (main)'!$K$7</f>
        <v>NAME 9</v>
      </c>
      <c r="E52" s="98"/>
      <c r="F52" s="99">
        <f>'Activities inception (main)'!$K$9</f>
        <v>0</v>
      </c>
      <c r="G52" s="100">
        <f t="shared" si="17"/>
        <v>0</v>
      </c>
      <c r="H52" s="101">
        <f t="shared" si="18"/>
        <v>0</v>
      </c>
      <c r="J52" s="100">
        <f>'Activities inception (main)'!$K$78</f>
        <v>0</v>
      </c>
      <c r="K52" s="101">
        <f t="shared" si="19"/>
        <v>0</v>
      </c>
      <c r="L52" s="8"/>
      <c r="M52" s="100">
        <f>'Activities year 1'!$K$78</f>
        <v>0</v>
      </c>
      <c r="N52" s="101">
        <f t="shared" si="20"/>
        <v>0</v>
      </c>
      <c r="P52" s="100">
        <f>'Activities year 2'!$K$78</f>
        <v>0</v>
      </c>
      <c r="Q52" s="101">
        <f t="shared" si="21"/>
        <v>0</v>
      </c>
      <c r="S52" s="100">
        <f>'Activities Year 3'!$K$78</f>
        <v>0</v>
      </c>
      <c r="T52" s="101">
        <f t="shared" si="22"/>
        <v>0</v>
      </c>
      <c r="V52" s="100">
        <f>'Activities year 4'!$K$78</f>
        <v>0</v>
      </c>
      <c r="W52" s="101">
        <f t="shared" si="23"/>
        <v>0</v>
      </c>
      <c r="Y52" s="36"/>
      <c r="Z52" s="36"/>
      <c r="AA52" s="36"/>
      <c r="AB52" s="36"/>
      <c r="AC52" s="36"/>
      <c r="AD52" s="36"/>
      <c r="AE52" s="36"/>
      <c r="AF52" s="36"/>
      <c r="AG52" s="36"/>
      <c r="AH52" s="36"/>
      <c r="AI52" s="6"/>
      <c r="AJ52" s="6"/>
    </row>
    <row r="53" spans="3:36" ht="12.75" x14ac:dyDescent="0.2">
      <c r="C53" s="96" t="str">
        <f>'Activities inception (main)'!$L$8</f>
        <v>NAME 10</v>
      </c>
      <c r="D53" s="97" t="str">
        <f>'Activities inception (main)'!$L$7</f>
        <v>NAME 10</v>
      </c>
      <c r="E53" s="98"/>
      <c r="F53" s="99">
        <f>'Activities inception (main)'!$L$9</f>
        <v>0</v>
      </c>
      <c r="G53" s="100">
        <f t="shared" si="17"/>
        <v>0</v>
      </c>
      <c r="H53" s="101">
        <f t="shared" si="18"/>
        <v>0</v>
      </c>
      <c r="J53" s="100">
        <f>'Activities inception (main)'!$L$78</f>
        <v>0</v>
      </c>
      <c r="K53" s="101">
        <f t="shared" si="19"/>
        <v>0</v>
      </c>
      <c r="L53" s="8"/>
      <c r="M53" s="100">
        <f>'Activities year 1'!$L$78</f>
        <v>0</v>
      </c>
      <c r="N53" s="101">
        <f t="shared" si="20"/>
        <v>0</v>
      </c>
      <c r="P53" s="100">
        <f>'Activities year 2'!$L$78</f>
        <v>0</v>
      </c>
      <c r="Q53" s="101">
        <f t="shared" si="21"/>
        <v>0</v>
      </c>
      <c r="S53" s="100">
        <f>'Activities Year 3'!$L$78</f>
        <v>0</v>
      </c>
      <c r="T53" s="101">
        <f t="shared" si="22"/>
        <v>0</v>
      </c>
      <c r="V53" s="100">
        <f>'Activities year 4'!$L$78</f>
        <v>0</v>
      </c>
      <c r="W53" s="101">
        <f t="shared" si="23"/>
        <v>0</v>
      </c>
      <c r="Y53" s="36"/>
      <c r="Z53" s="36"/>
      <c r="AA53" s="36"/>
      <c r="AB53" s="36"/>
      <c r="AC53" s="36"/>
      <c r="AD53" s="36"/>
      <c r="AE53" s="36"/>
      <c r="AF53" s="36"/>
      <c r="AG53" s="36"/>
      <c r="AH53" s="36"/>
      <c r="AI53" s="6"/>
      <c r="AJ53" s="6"/>
    </row>
    <row r="54" spans="3:36" ht="12.75" x14ac:dyDescent="0.2">
      <c r="C54" s="96" t="str">
        <f>'Activities inception (main)'!$M$8</f>
        <v>NAME 11</v>
      </c>
      <c r="D54" s="97" t="str">
        <f>'Activities inception (main)'!$M$7</f>
        <v>NAME 11</v>
      </c>
      <c r="E54" s="98"/>
      <c r="F54" s="99">
        <f>'Activities inception (main)'!$M$9</f>
        <v>0</v>
      </c>
      <c r="G54" s="100">
        <f t="shared" ref="G54:G57" si="24">J54+M54+P54+S54+V54</f>
        <v>0</v>
      </c>
      <c r="H54" s="101">
        <f t="shared" ref="H54:H57" si="25">K54+N54+Q54+T54+W54</f>
        <v>0</v>
      </c>
      <c r="J54" s="100">
        <f>'Activities inception (main)'!$M$78</f>
        <v>0</v>
      </c>
      <c r="K54" s="101">
        <f t="shared" ref="K54:K68" si="26">ROUND(J54*$F54,0)</f>
        <v>0</v>
      </c>
      <c r="L54" s="8"/>
      <c r="M54" s="100">
        <f>'Activities year 1'!$M$78</f>
        <v>0</v>
      </c>
      <c r="N54" s="101">
        <f t="shared" ref="N54:N68" si="27">ROUND(M54*$F54,0)</f>
        <v>0</v>
      </c>
      <c r="P54" s="100">
        <f>'Activities year 2'!$M$78</f>
        <v>0</v>
      </c>
      <c r="Q54" s="101">
        <f t="shared" ref="Q54:Q68" si="28">ROUND(P54*$F54,0)</f>
        <v>0</v>
      </c>
      <c r="S54" s="100">
        <f>'Activities Year 3'!$M$78</f>
        <v>0</v>
      </c>
      <c r="T54" s="101">
        <f t="shared" ref="T54:T68" si="29">ROUND(S54*$F54,0)</f>
        <v>0</v>
      </c>
      <c r="V54" s="100">
        <f>'Activities year 4'!$M$78</f>
        <v>0</v>
      </c>
      <c r="W54" s="101">
        <f t="shared" ref="W54:W68" si="30">ROUND(V54*$F54,0)</f>
        <v>0</v>
      </c>
      <c r="Y54" s="36"/>
      <c r="Z54" s="36"/>
      <c r="AA54" s="36"/>
      <c r="AB54" s="36"/>
      <c r="AC54" s="36"/>
      <c r="AD54" s="36"/>
      <c r="AE54" s="36"/>
      <c r="AF54" s="36"/>
      <c r="AG54" s="36"/>
      <c r="AH54" s="36"/>
      <c r="AI54" s="6"/>
      <c r="AJ54" s="6"/>
    </row>
    <row r="55" spans="3:36" ht="12.75" x14ac:dyDescent="0.2">
      <c r="C55" s="96" t="str">
        <f>'Activities inception (main)'!$N$8</f>
        <v>NAME 12</v>
      </c>
      <c r="D55" s="97" t="str">
        <f>'Activities inception (main)'!$N$7</f>
        <v>NAME 12</v>
      </c>
      <c r="E55" s="98"/>
      <c r="F55" s="99">
        <f>'Activities inception (main)'!$N$9</f>
        <v>0</v>
      </c>
      <c r="G55" s="100">
        <f t="shared" si="24"/>
        <v>0</v>
      </c>
      <c r="H55" s="101">
        <f t="shared" si="25"/>
        <v>0</v>
      </c>
      <c r="J55" s="100">
        <f>'Activities inception (main)'!$N$78</f>
        <v>0</v>
      </c>
      <c r="K55" s="101">
        <f t="shared" si="26"/>
        <v>0</v>
      </c>
      <c r="L55" s="8"/>
      <c r="M55" s="100">
        <f>'Activities year 1'!$N$78</f>
        <v>0</v>
      </c>
      <c r="N55" s="101">
        <f t="shared" si="27"/>
        <v>0</v>
      </c>
      <c r="P55" s="100">
        <f>'Activities year 2'!$N$78</f>
        <v>0</v>
      </c>
      <c r="Q55" s="101">
        <f t="shared" si="28"/>
        <v>0</v>
      </c>
      <c r="S55" s="100">
        <f>'Activities Year 3'!$N$78</f>
        <v>0</v>
      </c>
      <c r="T55" s="101">
        <f t="shared" si="29"/>
        <v>0</v>
      </c>
      <c r="V55" s="100">
        <f>'Activities year 4'!$N$78</f>
        <v>0</v>
      </c>
      <c r="W55" s="101">
        <f t="shared" si="30"/>
        <v>0</v>
      </c>
      <c r="Y55" s="36"/>
      <c r="Z55" s="36"/>
      <c r="AA55" s="36"/>
      <c r="AB55" s="36"/>
      <c r="AC55" s="36"/>
      <c r="AD55" s="36"/>
      <c r="AE55" s="36"/>
      <c r="AF55" s="36"/>
      <c r="AG55" s="36"/>
      <c r="AH55" s="36"/>
      <c r="AI55" s="6"/>
      <c r="AJ55" s="6"/>
    </row>
    <row r="56" spans="3:36" ht="12.75" x14ac:dyDescent="0.2">
      <c r="C56" s="96" t="str">
        <f>'Activities inception (main)'!$O$8</f>
        <v>NAME 13</v>
      </c>
      <c r="D56" s="97" t="str">
        <f>'Activities inception (main)'!$O$7</f>
        <v>NAME 13</v>
      </c>
      <c r="E56" s="98"/>
      <c r="F56" s="99">
        <f>'Activities inception (main)'!$O$9</f>
        <v>0</v>
      </c>
      <c r="G56" s="100">
        <f t="shared" si="24"/>
        <v>0</v>
      </c>
      <c r="H56" s="101">
        <f t="shared" si="25"/>
        <v>0</v>
      </c>
      <c r="J56" s="100">
        <f>'Activities inception (main)'!$O$78</f>
        <v>0</v>
      </c>
      <c r="K56" s="101">
        <f t="shared" si="26"/>
        <v>0</v>
      </c>
      <c r="L56" s="8"/>
      <c r="M56" s="100">
        <f>'Activities year 1'!$O$78</f>
        <v>0</v>
      </c>
      <c r="N56" s="101">
        <f t="shared" si="27"/>
        <v>0</v>
      </c>
      <c r="P56" s="100">
        <f>'Activities year 2'!$O$78</f>
        <v>0</v>
      </c>
      <c r="Q56" s="101">
        <f t="shared" si="28"/>
        <v>0</v>
      </c>
      <c r="S56" s="100">
        <f>'Activities Year 3'!$O$78</f>
        <v>0</v>
      </c>
      <c r="T56" s="101">
        <f t="shared" si="29"/>
        <v>0</v>
      </c>
      <c r="V56" s="100">
        <f>'Activities year 4'!$O$78</f>
        <v>0</v>
      </c>
      <c r="W56" s="101">
        <f t="shared" si="30"/>
        <v>0</v>
      </c>
      <c r="Y56" s="36"/>
      <c r="Z56" s="36"/>
      <c r="AA56" s="36"/>
      <c r="AB56" s="36"/>
      <c r="AC56" s="36"/>
      <c r="AD56" s="36"/>
      <c r="AE56" s="36"/>
      <c r="AF56" s="36"/>
      <c r="AG56" s="36"/>
      <c r="AH56" s="36"/>
      <c r="AI56" s="6"/>
      <c r="AJ56" s="6"/>
    </row>
    <row r="57" spans="3:36" ht="12.75" x14ac:dyDescent="0.2">
      <c r="C57" s="96" t="str">
        <f>'Activities inception (main)'!$P$8</f>
        <v>NAME 14</v>
      </c>
      <c r="D57" s="97" t="str">
        <f>'Activities inception (main)'!$P$7</f>
        <v>NAME 14</v>
      </c>
      <c r="E57" s="98"/>
      <c r="F57" s="99">
        <f>'Activities inception (main)'!$P$9</f>
        <v>0</v>
      </c>
      <c r="G57" s="100">
        <f t="shared" si="24"/>
        <v>0</v>
      </c>
      <c r="H57" s="101">
        <f t="shared" si="25"/>
        <v>0</v>
      </c>
      <c r="J57" s="100">
        <f>'Activities inception (main)'!$P$78</f>
        <v>0</v>
      </c>
      <c r="K57" s="101">
        <f t="shared" si="26"/>
        <v>0</v>
      </c>
      <c r="L57" s="8"/>
      <c r="M57" s="100">
        <f>'Activities year 1'!$P$78</f>
        <v>0</v>
      </c>
      <c r="N57" s="101">
        <f t="shared" si="27"/>
        <v>0</v>
      </c>
      <c r="P57" s="100">
        <f>'Activities year 2'!$P$78</f>
        <v>0</v>
      </c>
      <c r="Q57" s="101">
        <f t="shared" si="28"/>
        <v>0</v>
      </c>
      <c r="S57" s="100">
        <f>'Activities Year 3'!$P$78</f>
        <v>0</v>
      </c>
      <c r="T57" s="101">
        <f t="shared" si="29"/>
        <v>0</v>
      </c>
      <c r="V57" s="100">
        <f>'Activities year 4'!$P$78</f>
        <v>0</v>
      </c>
      <c r="W57" s="101">
        <f t="shared" si="30"/>
        <v>0</v>
      </c>
      <c r="Y57" s="36"/>
      <c r="Z57" s="36"/>
      <c r="AA57" s="36"/>
      <c r="AB57" s="36"/>
      <c r="AC57" s="36"/>
      <c r="AD57" s="36"/>
      <c r="AE57" s="36"/>
      <c r="AF57" s="36"/>
      <c r="AG57" s="36"/>
      <c r="AH57" s="36"/>
      <c r="AI57" s="6"/>
      <c r="AJ57" s="6"/>
    </row>
    <row r="58" spans="3:36" ht="12.75" x14ac:dyDescent="0.2">
      <c r="C58" s="96" t="str">
        <f>'Activities inception (main)'!$Q$8</f>
        <v>NAME 15</v>
      </c>
      <c r="D58" s="97" t="str">
        <f>'Activities inception (main)'!$Q$7</f>
        <v>NAME 15</v>
      </c>
      <c r="E58" s="98"/>
      <c r="F58" s="99">
        <f>'Activities inception (main)'!$Q$9</f>
        <v>0</v>
      </c>
      <c r="G58" s="100">
        <f t="shared" ref="G58:G68" si="31">J58+M58+P58+S58+V58</f>
        <v>0</v>
      </c>
      <c r="H58" s="101">
        <f t="shared" ref="H58:H68" si="32">K58+N58+Q58+T58+W58</f>
        <v>0</v>
      </c>
      <c r="J58" s="100">
        <f>'Activities inception (main)'!$Q$78</f>
        <v>0</v>
      </c>
      <c r="K58" s="101">
        <f t="shared" si="26"/>
        <v>0</v>
      </c>
      <c r="L58" s="8"/>
      <c r="M58" s="100">
        <f>'Activities year 1'!$Q$78</f>
        <v>0</v>
      </c>
      <c r="N58" s="101">
        <f t="shared" si="27"/>
        <v>0</v>
      </c>
      <c r="P58" s="100">
        <f>'Activities year 2'!$Q$78</f>
        <v>0</v>
      </c>
      <c r="Q58" s="101">
        <f t="shared" si="28"/>
        <v>0</v>
      </c>
      <c r="S58" s="100">
        <f>'Activities Year 3'!$Q$78</f>
        <v>0</v>
      </c>
      <c r="T58" s="101">
        <f t="shared" si="29"/>
        <v>0</v>
      </c>
      <c r="V58" s="100">
        <f>'Activities year 4'!$Q$78</f>
        <v>0</v>
      </c>
      <c r="W58" s="101">
        <f t="shared" si="30"/>
        <v>0</v>
      </c>
      <c r="Y58" s="36"/>
      <c r="Z58" s="36"/>
      <c r="AA58" s="36"/>
      <c r="AB58" s="36"/>
      <c r="AC58" s="36"/>
      <c r="AD58" s="36"/>
      <c r="AE58" s="36"/>
      <c r="AF58" s="36"/>
      <c r="AG58" s="36"/>
      <c r="AH58" s="36"/>
      <c r="AI58" s="6"/>
      <c r="AJ58" s="6"/>
    </row>
    <row r="59" spans="3:36" ht="12.75" x14ac:dyDescent="0.2">
      <c r="C59" s="96" t="str">
        <f>'Activities inception (main)'!$R$8</f>
        <v>NAME 16</v>
      </c>
      <c r="D59" s="97" t="str">
        <f>'Activities inception (main)'!$R$7</f>
        <v>NAME 16</v>
      </c>
      <c r="E59" s="98"/>
      <c r="F59" s="99">
        <f>'Activities inception (main)'!$R$9</f>
        <v>0</v>
      </c>
      <c r="G59" s="100">
        <f t="shared" si="31"/>
        <v>0</v>
      </c>
      <c r="H59" s="101">
        <f t="shared" si="32"/>
        <v>0</v>
      </c>
      <c r="J59" s="100">
        <f>'Activities inception (main)'!$R$78</f>
        <v>0</v>
      </c>
      <c r="K59" s="101">
        <f t="shared" si="26"/>
        <v>0</v>
      </c>
      <c r="L59" s="8"/>
      <c r="M59" s="100">
        <f>'Activities year 1'!$R$78</f>
        <v>0</v>
      </c>
      <c r="N59" s="101">
        <f t="shared" si="27"/>
        <v>0</v>
      </c>
      <c r="P59" s="100">
        <f>'Activities year 2'!$R$78</f>
        <v>0</v>
      </c>
      <c r="Q59" s="101">
        <f t="shared" si="28"/>
        <v>0</v>
      </c>
      <c r="S59" s="100">
        <f>'Activities Year 3'!$R$78</f>
        <v>0</v>
      </c>
      <c r="T59" s="101">
        <f t="shared" si="29"/>
        <v>0</v>
      </c>
      <c r="V59" s="100">
        <f>'Activities year 4'!$R$78</f>
        <v>0</v>
      </c>
      <c r="W59" s="101">
        <f t="shared" si="30"/>
        <v>0</v>
      </c>
      <c r="Y59" s="36"/>
      <c r="Z59" s="36"/>
      <c r="AA59" s="36"/>
      <c r="AB59" s="36"/>
      <c r="AC59" s="36"/>
      <c r="AD59" s="36"/>
      <c r="AE59" s="36"/>
      <c r="AF59" s="36"/>
      <c r="AG59" s="36"/>
      <c r="AH59" s="36"/>
      <c r="AI59" s="6"/>
      <c r="AJ59" s="6"/>
    </row>
    <row r="60" spans="3:36" ht="12.75" x14ac:dyDescent="0.2">
      <c r="C60" s="96" t="str">
        <f>'Activities inception (main)'!$S$8</f>
        <v>NAME 17</v>
      </c>
      <c r="D60" s="97" t="str">
        <f>'Activities inception (main)'!$S$7</f>
        <v>NAME 17</v>
      </c>
      <c r="E60" s="98"/>
      <c r="F60" s="99">
        <f>'Activities inception (main)'!$S$9</f>
        <v>0</v>
      </c>
      <c r="G60" s="100">
        <f t="shared" si="31"/>
        <v>0</v>
      </c>
      <c r="H60" s="101">
        <f t="shared" si="32"/>
        <v>0</v>
      </c>
      <c r="J60" s="100">
        <f>'Activities inception (main)'!$S$78</f>
        <v>0</v>
      </c>
      <c r="K60" s="101">
        <f t="shared" si="26"/>
        <v>0</v>
      </c>
      <c r="L60" s="8"/>
      <c r="M60" s="100">
        <f>'Activities year 1'!$S$78</f>
        <v>0</v>
      </c>
      <c r="N60" s="101">
        <f t="shared" si="27"/>
        <v>0</v>
      </c>
      <c r="P60" s="100">
        <f>'Activities year 2'!$S$78</f>
        <v>0</v>
      </c>
      <c r="Q60" s="101">
        <f t="shared" si="28"/>
        <v>0</v>
      </c>
      <c r="S60" s="100">
        <f>'Activities Year 3'!$S$78</f>
        <v>0</v>
      </c>
      <c r="T60" s="101">
        <f t="shared" si="29"/>
        <v>0</v>
      </c>
      <c r="V60" s="100">
        <f>'Activities year 4'!$S$78</f>
        <v>0</v>
      </c>
      <c r="W60" s="101">
        <f t="shared" si="30"/>
        <v>0</v>
      </c>
      <c r="Y60" s="36"/>
      <c r="Z60" s="36"/>
      <c r="AA60" s="36"/>
      <c r="AB60" s="36"/>
      <c r="AC60" s="36"/>
      <c r="AD60" s="36"/>
      <c r="AE60" s="36"/>
      <c r="AF60" s="36"/>
      <c r="AG60" s="36"/>
      <c r="AH60" s="36"/>
      <c r="AI60" s="6"/>
      <c r="AJ60" s="6"/>
    </row>
    <row r="61" spans="3:36" ht="12.75" x14ac:dyDescent="0.2">
      <c r="C61" s="96" t="str">
        <f>'Activities inception (main)'!$T$8</f>
        <v>NAME 18</v>
      </c>
      <c r="D61" s="97" t="str">
        <f>'Activities inception (main)'!$T$7</f>
        <v>NAME 18</v>
      </c>
      <c r="E61" s="98"/>
      <c r="F61" s="99">
        <f>'Activities inception (main)'!$T$9</f>
        <v>0</v>
      </c>
      <c r="G61" s="100">
        <f t="shared" si="31"/>
        <v>0</v>
      </c>
      <c r="H61" s="101">
        <f t="shared" si="32"/>
        <v>0</v>
      </c>
      <c r="J61" s="100">
        <f>'Activities inception (main)'!$T$78</f>
        <v>0</v>
      </c>
      <c r="K61" s="101">
        <f t="shared" si="26"/>
        <v>0</v>
      </c>
      <c r="L61" s="8"/>
      <c r="M61" s="100">
        <f>'Activities year 1'!$T$78</f>
        <v>0</v>
      </c>
      <c r="N61" s="101">
        <f t="shared" si="27"/>
        <v>0</v>
      </c>
      <c r="P61" s="100">
        <f>'Activities year 2'!$T$78</f>
        <v>0</v>
      </c>
      <c r="Q61" s="101">
        <f t="shared" si="28"/>
        <v>0</v>
      </c>
      <c r="S61" s="100">
        <f>'Activities Year 3'!$T$78</f>
        <v>0</v>
      </c>
      <c r="T61" s="101">
        <f t="shared" si="29"/>
        <v>0</v>
      </c>
      <c r="V61" s="100">
        <f>'Activities year 4'!$T$78</f>
        <v>0</v>
      </c>
      <c r="W61" s="101">
        <f t="shared" si="30"/>
        <v>0</v>
      </c>
      <c r="Y61" s="36"/>
      <c r="Z61" s="36"/>
      <c r="AA61" s="36"/>
      <c r="AB61" s="36"/>
      <c r="AC61" s="36"/>
      <c r="AD61" s="36"/>
      <c r="AE61" s="36"/>
      <c r="AF61" s="36"/>
      <c r="AG61" s="36"/>
      <c r="AH61" s="36"/>
      <c r="AI61" s="6"/>
      <c r="AJ61" s="6"/>
    </row>
    <row r="62" spans="3:36" ht="12.75" x14ac:dyDescent="0.2">
      <c r="C62" s="96" t="str">
        <f>'Activities inception (main)'!$U$8</f>
        <v>NAME 19</v>
      </c>
      <c r="D62" s="97" t="str">
        <f>'Activities inception (main)'!$U$7</f>
        <v>NAME 19</v>
      </c>
      <c r="E62" s="98"/>
      <c r="F62" s="99">
        <f>'Activities inception (main)'!$U$9</f>
        <v>0</v>
      </c>
      <c r="G62" s="100">
        <f t="shared" si="31"/>
        <v>0</v>
      </c>
      <c r="H62" s="101">
        <f t="shared" si="32"/>
        <v>0</v>
      </c>
      <c r="J62" s="100">
        <f>'Activities inception (main)'!$U$78</f>
        <v>0</v>
      </c>
      <c r="K62" s="101">
        <f t="shared" si="26"/>
        <v>0</v>
      </c>
      <c r="L62" s="8"/>
      <c r="M62" s="100">
        <f>'Activities year 1'!$U$78</f>
        <v>0</v>
      </c>
      <c r="N62" s="101">
        <f t="shared" si="27"/>
        <v>0</v>
      </c>
      <c r="P62" s="100">
        <f>'Activities year 2'!$U$78</f>
        <v>0</v>
      </c>
      <c r="Q62" s="101">
        <f t="shared" si="28"/>
        <v>0</v>
      </c>
      <c r="S62" s="100">
        <f>'Activities Year 3'!$U$78</f>
        <v>0</v>
      </c>
      <c r="T62" s="101">
        <f t="shared" si="29"/>
        <v>0</v>
      </c>
      <c r="V62" s="100">
        <f>'Activities year 4'!$U$78</f>
        <v>0</v>
      </c>
      <c r="W62" s="101">
        <f t="shared" si="30"/>
        <v>0</v>
      </c>
      <c r="Y62" s="36"/>
      <c r="Z62" s="36"/>
      <c r="AA62" s="36"/>
      <c r="AB62" s="36"/>
      <c r="AC62" s="36"/>
      <c r="AD62" s="36"/>
      <c r="AE62" s="36"/>
      <c r="AF62" s="36"/>
      <c r="AG62" s="36"/>
      <c r="AH62" s="36"/>
      <c r="AI62" s="6"/>
      <c r="AJ62" s="6"/>
    </row>
    <row r="63" spans="3:36" ht="12.75" x14ac:dyDescent="0.2">
      <c r="C63" s="96" t="str">
        <f>'Activities inception (main)'!$V$8</f>
        <v>NAME 20</v>
      </c>
      <c r="D63" s="97" t="str">
        <f>'Activities inception (main)'!$V$7</f>
        <v>NAME 20</v>
      </c>
      <c r="E63" s="98"/>
      <c r="F63" s="99">
        <f>'Activities inception (main)'!$V$9</f>
        <v>0</v>
      </c>
      <c r="G63" s="100">
        <f>J63+M63+P63+S63+V63</f>
        <v>0</v>
      </c>
      <c r="H63" s="101">
        <f>K63+N63+Q63+T63+W63</f>
        <v>0</v>
      </c>
      <c r="J63" s="100">
        <f>'Activities inception (main)'!$V$78</f>
        <v>0</v>
      </c>
      <c r="K63" s="101">
        <f t="shared" si="26"/>
        <v>0</v>
      </c>
      <c r="L63" s="8"/>
      <c r="M63" s="100">
        <f>'Activities year 1'!$V$78</f>
        <v>0</v>
      </c>
      <c r="N63" s="101">
        <f t="shared" si="27"/>
        <v>0</v>
      </c>
      <c r="P63" s="100">
        <f>'Activities year 2'!$V$78</f>
        <v>0</v>
      </c>
      <c r="Q63" s="101">
        <f t="shared" si="28"/>
        <v>0</v>
      </c>
      <c r="S63" s="100">
        <f>'Activities Year 3'!$V$78</f>
        <v>0</v>
      </c>
      <c r="T63" s="101">
        <f t="shared" si="29"/>
        <v>0</v>
      </c>
      <c r="V63" s="100">
        <f>'Activities year 4'!$V$78</f>
        <v>0</v>
      </c>
      <c r="W63" s="101">
        <f t="shared" si="30"/>
        <v>0</v>
      </c>
      <c r="Y63" s="36"/>
      <c r="Z63" s="36"/>
      <c r="AA63" s="36"/>
      <c r="AB63" s="36"/>
      <c r="AC63" s="36"/>
      <c r="AD63" s="36"/>
      <c r="AE63" s="36"/>
      <c r="AF63" s="36"/>
      <c r="AG63" s="36"/>
      <c r="AH63" s="36"/>
      <c r="AI63" s="6"/>
      <c r="AJ63" s="6"/>
    </row>
    <row r="64" spans="3:36" ht="12.75" x14ac:dyDescent="0.2">
      <c r="C64" s="96" t="str">
        <f>'Activities inception (main)'!$W$8</f>
        <v>NAME 21</v>
      </c>
      <c r="D64" s="97" t="str">
        <f>'Activities inception (main)'!$W$7</f>
        <v>NAME 21</v>
      </c>
      <c r="E64" s="98"/>
      <c r="F64" s="99">
        <f>'Activities inception (main)'!$W$9</f>
        <v>0</v>
      </c>
      <c r="G64" s="100">
        <f t="shared" si="31"/>
        <v>0</v>
      </c>
      <c r="H64" s="101">
        <f t="shared" si="32"/>
        <v>0</v>
      </c>
      <c r="J64" s="100">
        <f>'Activities inception (main)'!$W$78</f>
        <v>0</v>
      </c>
      <c r="K64" s="101">
        <f t="shared" si="26"/>
        <v>0</v>
      </c>
      <c r="L64" s="8"/>
      <c r="M64" s="100">
        <f>'Activities year 1'!$W$78</f>
        <v>0</v>
      </c>
      <c r="N64" s="101">
        <f t="shared" si="27"/>
        <v>0</v>
      </c>
      <c r="P64" s="100">
        <f>'Activities year 2'!$W$78</f>
        <v>0</v>
      </c>
      <c r="Q64" s="101">
        <f t="shared" si="28"/>
        <v>0</v>
      </c>
      <c r="S64" s="100">
        <f>'Activities Year 3'!$W$78</f>
        <v>0</v>
      </c>
      <c r="T64" s="101">
        <f t="shared" si="29"/>
        <v>0</v>
      </c>
      <c r="V64" s="100">
        <f>'Activities year 4'!$W$78</f>
        <v>0</v>
      </c>
      <c r="W64" s="101">
        <f t="shared" si="30"/>
        <v>0</v>
      </c>
      <c r="Y64" s="36"/>
      <c r="Z64" s="36"/>
      <c r="AA64" s="36"/>
      <c r="AB64" s="36"/>
      <c r="AC64" s="36"/>
      <c r="AD64" s="36"/>
      <c r="AE64" s="36"/>
      <c r="AF64" s="36"/>
      <c r="AG64" s="36"/>
      <c r="AH64" s="36"/>
      <c r="AI64" s="6"/>
      <c r="AJ64" s="6"/>
    </row>
    <row r="65" spans="1:36" ht="12.75" x14ac:dyDescent="0.2">
      <c r="C65" s="96" t="str">
        <f>'Activities inception (main)'!$X$8</f>
        <v>NAME 22</v>
      </c>
      <c r="D65" s="97" t="str">
        <f>'Activities inception (main)'!$X$7</f>
        <v>NAME 22</v>
      </c>
      <c r="E65" s="98"/>
      <c r="F65" s="99">
        <f>'Activities inception (main)'!$X$9</f>
        <v>0</v>
      </c>
      <c r="G65" s="100">
        <f t="shared" si="31"/>
        <v>0</v>
      </c>
      <c r="H65" s="101">
        <f t="shared" si="32"/>
        <v>0</v>
      </c>
      <c r="J65" s="100">
        <f>'Activities inception (main)'!$X$78</f>
        <v>0</v>
      </c>
      <c r="K65" s="101">
        <f t="shared" si="26"/>
        <v>0</v>
      </c>
      <c r="L65" s="8"/>
      <c r="M65" s="100">
        <f>'Activities year 1'!$X$78</f>
        <v>0</v>
      </c>
      <c r="N65" s="101">
        <f t="shared" si="27"/>
        <v>0</v>
      </c>
      <c r="P65" s="100">
        <f>'Activities year 2'!$X$78</f>
        <v>0</v>
      </c>
      <c r="Q65" s="101">
        <f t="shared" si="28"/>
        <v>0</v>
      </c>
      <c r="S65" s="100">
        <f>'Activities Year 3'!$X$78</f>
        <v>0</v>
      </c>
      <c r="T65" s="101">
        <f t="shared" si="29"/>
        <v>0</v>
      </c>
      <c r="V65" s="100">
        <f>'Activities year 4'!$X$78</f>
        <v>0</v>
      </c>
      <c r="W65" s="101">
        <f t="shared" si="30"/>
        <v>0</v>
      </c>
      <c r="Y65" s="36"/>
      <c r="Z65" s="36"/>
      <c r="AA65" s="36"/>
      <c r="AB65" s="36"/>
      <c r="AC65" s="36"/>
      <c r="AD65" s="36"/>
      <c r="AE65" s="36"/>
      <c r="AF65" s="36"/>
      <c r="AG65" s="36"/>
      <c r="AH65" s="36"/>
      <c r="AI65" s="6"/>
      <c r="AJ65" s="6"/>
    </row>
    <row r="66" spans="1:36" ht="12.75" x14ac:dyDescent="0.2">
      <c r="C66" s="96" t="str">
        <f>'Activities inception (main)'!$Y$8</f>
        <v>NAME 23</v>
      </c>
      <c r="D66" s="97" t="str">
        <f>'Activities inception (main)'!$Y$7</f>
        <v>NAME 23</v>
      </c>
      <c r="E66" s="98"/>
      <c r="F66" s="99">
        <f>'Activities inception (main)'!$Y$9</f>
        <v>0</v>
      </c>
      <c r="G66" s="100">
        <f t="shared" si="31"/>
        <v>0</v>
      </c>
      <c r="H66" s="101">
        <f t="shared" si="32"/>
        <v>0</v>
      </c>
      <c r="J66" s="100">
        <f>'Activities inception (main)'!$Y$78</f>
        <v>0</v>
      </c>
      <c r="K66" s="101">
        <f t="shared" si="26"/>
        <v>0</v>
      </c>
      <c r="L66" s="8"/>
      <c r="M66" s="100">
        <f>'Activities year 1'!$Y$78</f>
        <v>0</v>
      </c>
      <c r="N66" s="101">
        <f t="shared" si="27"/>
        <v>0</v>
      </c>
      <c r="P66" s="100">
        <f>'Activities year 2'!$Y$78</f>
        <v>0</v>
      </c>
      <c r="Q66" s="101">
        <f t="shared" si="28"/>
        <v>0</v>
      </c>
      <c r="S66" s="100">
        <f>'Activities Year 3'!$Y$78</f>
        <v>0</v>
      </c>
      <c r="T66" s="101">
        <f t="shared" si="29"/>
        <v>0</v>
      </c>
      <c r="V66" s="100">
        <f>'Activities year 4'!$Y$78</f>
        <v>0</v>
      </c>
      <c r="W66" s="101">
        <f t="shared" si="30"/>
        <v>0</v>
      </c>
      <c r="Y66" s="36"/>
      <c r="Z66" s="36"/>
      <c r="AA66" s="36"/>
      <c r="AB66" s="36"/>
      <c r="AC66" s="36"/>
      <c r="AD66" s="36"/>
      <c r="AE66" s="36"/>
      <c r="AF66" s="36"/>
      <c r="AG66" s="36"/>
      <c r="AH66" s="36"/>
      <c r="AI66" s="6"/>
      <c r="AJ66" s="6"/>
    </row>
    <row r="67" spans="1:36" ht="12.75" x14ac:dyDescent="0.2">
      <c r="C67" s="96" t="str">
        <f>'Activities inception (main)'!$Z$8</f>
        <v>NAME 24</v>
      </c>
      <c r="D67" s="97" t="str">
        <f>'Activities inception (main)'!$Z$7</f>
        <v>NAME 24</v>
      </c>
      <c r="E67" s="98"/>
      <c r="F67" s="99">
        <f>'Activities inception (main)'!$Z$9</f>
        <v>0</v>
      </c>
      <c r="G67" s="100">
        <f t="shared" si="31"/>
        <v>0</v>
      </c>
      <c r="H67" s="101">
        <f t="shared" si="32"/>
        <v>0</v>
      </c>
      <c r="J67" s="100">
        <f>'Activities inception (main)'!$Z$78</f>
        <v>0</v>
      </c>
      <c r="K67" s="101">
        <f t="shared" si="26"/>
        <v>0</v>
      </c>
      <c r="L67" s="8"/>
      <c r="M67" s="100">
        <f>'Activities year 1'!$Z$78</f>
        <v>0</v>
      </c>
      <c r="N67" s="101">
        <f t="shared" si="27"/>
        <v>0</v>
      </c>
      <c r="P67" s="100">
        <f>'Activities year 2'!$Z$78</f>
        <v>0</v>
      </c>
      <c r="Q67" s="101">
        <f t="shared" si="28"/>
        <v>0</v>
      </c>
      <c r="S67" s="100">
        <f>'Activities Year 3'!$Z$78</f>
        <v>0</v>
      </c>
      <c r="T67" s="101">
        <f t="shared" si="29"/>
        <v>0</v>
      </c>
      <c r="V67" s="100">
        <f>'Activities year 4'!$Z$78</f>
        <v>0</v>
      </c>
      <c r="W67" s="101">
        <f t="shared" si="30"/>
        <v>0</v>
      </c>
      <c r="Y67" s="36"/>
      <c r="Z67" s="36"/>
      <c r="AA67" s="36"/>
      <c r="AB67" s="36"/>
      <c r="AC67" s="36"/>
      <c r="AD67" s="36"/>
      <c r="AE67" s="36"/>
      <c r="AF67" s="36"/>
      <c r="AG67" s="36"/>
      <c r="AH67" s="36"/>
      <c r="AI67" s="6"/>
      <c r="AJ67" s="6"/>
    </row>
    <row r="68" spans="1:36" ht="12.75" x14ac:dyDescent="0.2">
      <c r="B68" s="89"/>
      <c r="C68" s="96" t="str">
        <f>'Activities inception (main)'!$AA$8</f>
        <v>NAME 25</v>
      </c>
      <c r="D68" s="97" t="str">
        <f>'Activities inception (main)'!$AA$7</f>
        <v>NAME 25</v>
      </c>
      <c r="E68" s="98"/>
      <c r="F68" s="99">
        <f>'Activities inception (main)'!$AA$9</f>
        <v>0</v>
      </c>
      <c r="G68" s="100">
        <f t="shared" si="31"/>
        <v>0</v>
      </c>
      <c r="H68" s="101">
        <f t="shared" si="32"/>
        <v>0</v>
      </c>
      <c r="J68" s="100">
        <f>'Activities inception (main)'!$AA$78</f>
        <v>0</v>
      </c>
      <c r="K68" s="101">
        <f t="shared" si="26"/>
        <v>0</v>
      </c>
      <c r="L68" s="8"/>
      <c r="M68" s="100">
        <f>'Activities year 1'!$AA$78</f>
        <v>0</v>
      </c>
      <c r="N68" s="101">
        <f t="shared" si="27"/>
        <v>0</v>
      </c>
      <c r="P68" s="100">
        <f>'Activities year 2'!$AA$78</f>
        <v>0</v>
      </c>
      <c r="Q68" s="101">
        <f t="shared" si="28"/>
        <v>0</v>
      </c>
      <c r="S68" s="100">
        <f>'Activities Year 3'!$AA$78</f>
        <v>0</v>
      </c>
      <c r="T68" s="101">
        <f t="shared" si="29"/>
        <v>0</v>
      </c>
      <c r="V68" s="100">
        <f>'Activities year 4'!$AA$78</f>
        <v>0</v>
      </c>
      <c r="W68" s="101">
        <f t="shared" si="30"/>
        <v>0</v>
      </c>
      <c r="Y68" s="36"/>
      <c r="Z68" s="36"/>
      <c r="AA68" s="36"/>
      <c r="AB68" s="36"/>
      <c r="AC68" s="36"/>
      <c r="AD68" s="36"/>
      <c r="AE68" s="36"/>
      <c r="AF68" s="36"/>
      <c r="AG68" s="36"/>
      <c r="AH68" s="36"/>
      <c r="AI68" s="6"/>
      <c r="AJ68" s="6"/>
    </row>
    <row r="69" spans="1:36" x14ac:dyDescent="0.15">
      <c r="B69" s="89"/>
      <c r="C69" s="102"/>
      <c r="D69" s="102"/>
      <c r="F69" s="9"/>
      <c r="G69" s="104"/>
      <c r="H69" s="105"/>
      <c r="Y69" s="106"/>
      <c r="Z69" s="106"/>
      <c r="AA69" s="106"/>
      <c r="AB69" s="106"/>
      <c r="AC69" s="106"/>
      <c r="AD69" s="106"/>
      <c r="AE69" s="106"/>
      <c r="AF69" s="106"/>
      <c r="AG69" s="106"/>
      <c r="AH69" s="106"/>
      <c r="AI69" s="6"/>
      <c r="AJ69" s="6"/>
    </row>
    <row r="70" spans="1:36" x14ac:dyDescent="0.15">
      <c r="B70" s="107" t="s">
        <v>78</v>
      </c>
      <c r="G70" s="100">
        <f>SUM(G44:G69)</f>
        <v>0</v>
      </c>
      <c r="H70" s="101">
        <f>SUM(H44:H69)</f>
        <v>0</v>
      </c>
      <c r="J70" s="100">
        <f>SUM(J44:J69)</f>
        <v>0</v>
      </c>
      <c r="K70" s="101">
        <f>SUM(K44:K69)</f>
        <v>0</v>
      </c>
      <c r="L70" s="8"/>
      <c r="M70" s="100">
        <f>SUM(M44:M69)</f>
        <v>0</v>
      </c>
      <c r="N70" s="101">
        <f>SUM(N44:N69)</f>
        <v>0</v>
      </c>
      <c r="P70" s="100">
        <f>SUM(P44:P69)</f>
        <v>0</v>
      </c>
      <c r="Q70" s="101">
        <f>SUM(Q44:Q69)</f>
        <v>0</v>
      </c>
      <c r="S70" s="100">
        <f>SUM(S44:S69)</f>
        <v>0</v>
      </c>
      <c r="T70" s="101">
        <f>SUM(T44:T69)</f>
        <v>0</v>
      </c>
      <c r="V70" s="100">
        <f>SUM(V44:V69)</f>
        <v>0</v>
      </c>
      <c r="W70" s="101">
        <f>SUM(W44:W69)</f>
        <v>0</v>
      </c>
      <c r="Y70" s="108">
        <f t="shared" ref="Y70:AH70" si="33">SUM(Y44:Y69)</f>
        <v>0</v>
      </c>
      <c r="Z70" s="108">
        <f t="shared" si="33"/>
        <v>0</v>
      </c>
      <c r="AA70" s="108">
        <f t="shared" si="33"/>
        <v>0</v>
      </c>
      <c r="AB70" s="108">
        <f t="shared" si="33"/>
        <v>0</v>
      </c>
      <c r="AC70" s="108">
        <f t="shared" si="33"/>
        <v>0</v>
      </c>
      <c r="AD70" s="108">
        <f t="shared" si="33"/>
        <v>0</v>
      </c>
      <c r="AE70" s="108">
        <f t="shared" si="33"/>
        <v>0</v>
      </c>
      <c r="AF70" s="108">
        <f t="shared" si="33"/>
        <v>0</v>
      </c>
      <c r="AG70" s="108">
        <f t="shared" si="33"/>
        <v>0</v>
      </c>
      <c r="AH70" s="108">
        <f t="shared" si="33"/>
        <v>0</v>
      </c>
      <c r="AI70" s="109">
        <f>SUM(Y70:AH70)</f>
        <v>0</v>
      </c>
      <c r="AJ70" s="110" t="str">
        <f>IF(AI70=H70,"","Amount should be equal to amount in Total budget (column H). Please check.")</f>
        <v/>
      </c>
    </row>
    <row r="71" spans="1:36" x14ac:dyDescent="0.15">
      <c r="B71" s="107"/>
      <c r="Y71" s="106"/>
      <c r="Z71" s="106"/>
      <c r="AA71" s="106"/>
      <c r="AB71" s="106"/>
      <c r="AC71" s="106"/>
      <c r="AD71" s="106"/>
      <c r="AE71" s="106"/>
      <c r="AF71" s="106"/>
      <c r="AG71" s="106"/>
      <c r="AH71" s="106"/>
      <c r="AI71" s="6"/>
      <c r="AJ71" s="6"/>
    </row>
    <row r="72" spans="1:36" x14ac:dyDescent="0.15">
      <c r="A72" s="6" t="s">
        <v>83</v>
      </c>
      <c r="B72" s="17" t="s">
        <v>84</v>
      </c>
      <c r="C72" s="91" t="s">
        <v>85</v>
      </c>
      <c r="D72" s="114" t="s">
        <v>199</v>
      </c>
      <c r="E72" s="115"/>
      <c r="F72" s="93" t="s">
        <v>146</v>
      </c>
      <c r="G72" s="91"/>
      <c r="H72" s="105" t="s">
        <v>78</v>
      </c>
      <c r="K72" s="105" t="s">
        <v>78</v>
      </c>
      <c r="N72" s="105" t="s">
        <v>78</v>
      </c>
      <c r="Q72" s="105" t="s">
        <v>78</v>
      </c>
      <c r="T72" s="105" t="s">
        <v>78</v>
      </c>
      <c r="W72" s="105" t="s">
        <v>78</v>
      </c>
      <c r="Y72" s="113"/>
      <c r="Z72" s="113"/>
      <c r="AA72" s="113"/>
      <c r="AB72" s="113"/>
      <c r="AC72" s="113"/>
      <c r="AD72" s="113"/>
      <c r="AE72" s="113"/>
      <c r="AF72" s="113"/>
      <c r="AG72" s="113"/>
      <c r="AH72" s="113"/>
      <c r="AI72" s="6"/>
      <c r="AJ72" s="6"/>
    </row>
    <row r="73" spans="1:36" s="11" customFormat="1" x14ac:dyDescent="0.15">
      <c r="A73" s="6"/>
      <c r="B73" s="102"/>
      <c r="C73" s="41"/>
      <c r="D73" s="42"/>
      <c r="E73" s="42"/>
      <c r="F73" s="47" t="s">
        <v>200</v>
      </c>
      <c r="G73" s="49"/>
      <c r="H73" s="101">
        <f>K73+N73+Q73+T73+W73</f>
        <v>0</v>
      </c>
      <c r="I73" s="6"/>
      <c r="J73" s="6"/>
      <c r="K73" s="37"/>
      <c r="L73" s="6"/>
      <c r="M73" s="6"/>
      <c r="N73" s="37"/>
      <c r="O73" s="6"/>
      <c r="P73" s="6"/>
      <c r="Q73" s="37"/>
      <c r="R73" s="6"/>
      <c r="S73" s="6"/>
      <c r="T73" s="37"/>
      <c r="U73" s="6"/>
      <c r="V73" s="6"/>
      <c r="W73" s="37"/>
      <c r="X73" s="6"/>
      <c r="Y73" s="36"/>
      <c r="Z73" s="36"/>
      <c r="AA73" s="36"/>
      <c r="AB73" s="36"/>
      <c r="AC73" s="36"/>
      <c r="AD73" s="36"/>
      <c r="AE73" s="36"/>
      <c r="AF73" s="36"/>
      <c r="AG73" s="36"/>
      <c r="AH73" s="36"/>
      <c r="AI73" s="6"/>
      <c r="AJ73" s="6"/>
    </row>
    <row r="74" spans="1:36" s="11" customFormat="1" ht="12" customHeight="1" x14ac:dyDescent="0.15">
      <c r="A74" s="6"/>
      <c r="B74" s="102"/>
      <c r="C74" s="41"/>
      <c r="D74" s="42"/>
      <c r="E74" s="42"/>
      <c r="F74" s="47" t="s">
        <v>200</v>
      </c>
      <c r="G74" s="49"/>
      <c r="H74" s="101">
        <f t="shared" ref="H74:H76" si="34">K74+N74+Q74+T74+W74</f>
        <v>0</v>
      </c>
      <c r="I74" s="6"/>
      <c r="J74" s="6"/>
      <c r="K74" s="37"/>
      <c r="L74" s="6"/>
      <c r="M74" s="6"/>
      <c r="N74" s="37"/>
      <c r="O74" s="6"/>
      <c r="P74" s="6"/>
      <c r="Q74" s="37"/>
      <c r="R74" s="6"/>
      <c r="S74" s="6"/>
      <c r="T74" s="37"/>
      <c r="U74" s="6"/>
      <c r="V74" s="6"/>
      <c r="W74" s="37"/>
      <c r="X74" s="6"/>
      <c r="Y74" s="36"/>
      <c r="Z74" s="36"/>
      <c r="AA74" s="36"/>
      <c r="AB74" s="36"/>
      <c r="AC74" s="36"/>
      <c r="AD74" s="36"/>
      <c r="AE74" s="36"/>
      <c r="AF74" s="36"/>
      <c r="AG74" s="36"/>
      <c r="AH74" s="36"/>
      <c r="AI74" s="6"/>
      <c r="AJ74" s="6"/>
    </row>
    <row r="75" spans="1:36" s="11" customFormat="1" ht="12" customHeight="1" x14ac:dyDescent="0.15">
      <c r="A75" s="6"/>
      <c r="B75" s="102"/>
      <c r="C75" s="41"/>
      <c r="D75" s="42"/>
      <c r="E75" s="42"/>
      <c r="F75" s="47" t="s">
        <v>200</v>
      </c>
      <c r="G75" s="49"/>
      <c r="H75" s="101">
        <f t="shared" si="34"/>
        <v>0</v>
      </c>
      <c r="I75" s="6"/>
      <c r="J75" s="6"/>
      <c r="K75" s="37"/>
      <c r="L75" s="6"/>
      <c r="M75" s="6"/>
      <c r="N75" s="37"/>
      <c r="O75" s="6"/>
      <c r="P75" s="6"/>
      <c r="Q75" s="37"/>
      <c r="R75" s="6"/>
      <c r="S75" s="6"/>
      <c r="T75" s="37"/>
      <c r="U75" s="6"/>
      <c r="V75" s="6"/>
      <c r="W75" s="37"/>
      <c r="X75" s="6"/>
      <c r="Y75" s="36"/>
      <c r="Z75" s="36"/>
      <c r="AA75" s="36"/>
      <c r="AB75" s="36"/>
      <c r="AC75" s="36"/>
      <c r="AD75" s="36"/>
      <c r="AE75" s="36"/>
      <c r="AF75" s="36"/>
      <c r="AG75" s="36"/>
      <c r="AH75" s="36"/>
      <c r="AI75" s="6"/>
      <c r="AJ75" s="6"/>
    </row>
    <row r="76" spans="1:36" s="11" customFormat="1" ht="12" customHeight="1" x14ac:dyDescent="0.15">
      <c r="A76" s="6"/>
      <c r="B76" s="102"/>
      <c r="C76" s="41"/>
      <c r="D76" s="42"/>
      <c r="E76" s="42"/>
      <c r="F76" s="47" t="s">
        <v>200</v>
      </c>
      <c r="G76" s="49"/>
      <c r="H76" s="101">
        <f t="shared" si="34"/>
        <v>0</v>
      </c>
      <c r="I76" s="6"/>
      <c r="J76" s="6"/>
      <c r="K76" s="37"/>
      <c r="L76" s="6"/>
      <c r="M76" s="6"/>
      <c r="N76" s="37"/>
      <c r="O76" s="6"/>
      <c r="P76" s="6"/>
      <c r="Q76" s="37"/>
      <c r="R76" s="6"/>
      <c r="S76" s="6"/>
      <c r="T76" s="37"/>
      <c r="U76" s="6"/>
      <c r="V76" s="6"/>
      <c r="W76" s="37"/>
      <c r="X76" s="6"/>
      <c r="Y76" s="36"/>
      <c r="Z76" s="36"/>
      <c r="AA76" s="36"/>
      <c r="AB76" s="36"/>
      <c r="AC76" s="36"/>
      <c r="AD76" s="36"/>
      <c r="AE76" s="36"/>
      <c r="AF76" s="36"/>
      <c r="AG76" s="36"/>
      <c r="AH76" s="36"/>
      <c r="AI76" s="6"/>
      <c r="AJ76" s="6"/>
    </row>
    <row r="77" spans="1:36" s="11" customFormat="1" ht="12" customHeight="1" x14ac:dyDescent="0.15">
      <c r="A77" s="6"/>
      <c r="B77" s="102"/>
      <c r="C77" s="41"/>
      <c r="D77" s="42"/>
      <c r="E77" s="42"/>
      <c r="F77" s="47" t="s">
        <v>200</v>
      </c>
      <c r="G77" s="49"/>
      <c r="H77" s="101">
        <f>K77+N77+Q77+T77+W77</f>
        <v>0</v>
      </c>
      <c r="I77" s="6"/>
      <c r="J77" s="6"/>
      <c r="K77" s="37"/>
      <c r="L77" s="6"/>
      <c r="M77" s="6"/>
      <c r="N77" s="37"/>
      <c r="O77" s="6"/>
      <c r="P77" s="6"/>
      <c r="Q77" s="37"/>
      <c r="R77" s="6"/>
      <c r="S77" s="6"/>
      <c r="T77" s="37"/>
      <c r="U77" s="6"/>
      <c r="V77" s="6"/>
      <c r="W77" s="37"/>
      <c r="X77" s="6"/>
      <c r="Y77" s="36"/>
      <c r="Z77" s="36"/>
      <c r="AA77" s="36"/>
      <c r="AB77" s="36"/>
      <c r="AC77" s="36"/>
      <c r="AD77" s="36"/>
      <c r="AE77" s="36"/>
      <c r="AF77" s="36"/>
      <c r="AG77" s="36"/>
      <c r="AH77" s="36"/>
      <c r="AI77" s="6"/>
      <c r="AJ77" s="6"/>
    </row>
    <row r="78" spans="1:36" ht="12" customHeight="1" x14ac:dyDescent="0.15">
      <c r="B78" s="107"/>
      <c r="C78" s="102"/>
      <c r="K78" s="8"/>
      <c r="N78" s="8"/>
      <c r="Q78" s="8"/>
      <c r="T78" s="8"/>
      <c r="W78" s="8"/>
      <c r="Y78" s="106"/>
      <c r="Z78" s="106"/>
      <c r="AA78" s="106"/>
      <c r="AB78" s="106"/>
      <c r="AC78" s="106"/>
      <c r="AD78" s="106"/>
      <c r="AE78" s="106"/>
      <c r="AF78" s="106"/>
      <c r="AG78" s="106"/>
      <c r="AH78" s="106"/>
      <c r="AI78" s="6"/>
      <c r="AJ78" s="6"/>
    </row>
    <row r="79" spans="1:36" ht="12" customHeight="1" x14ac:dyDescent="0.15">
      <c r="B79" s="107" t="s">
        <v>78</v>
      </c>
      <c r="H79" s="101">
        <f>SUM(H73:H78)</f>
        <v>0</v>
      </c>
      <c r="K79" s="101">
        <f>SUM(K73:K78)</f>
        <v>0</v>
      </c>
      <c r="N79" s="101">
        <f>SUM(N73:N78)</f>
        <v>0</v>
      </c>
      <c r="Q79" s="101">
        <f>SUM(Q73:Q78)</f>
        <v>0</v>
      </c>
      <c r="T79" s="101">
        <f>SUM(T73:T78)</f>
        <v>0</v>
      </c>
      <c r="W79" s="101">
        <f>SUM(W73:W78)</f>
        <v>0</v>
      </c>
      <c r="Y79" s="108">
        <f t="shared" ref="Y79:AH79" si="35">SUM(Y73:Y78)</f>
        <v>0</v>
      </c>
      <c r="Z79" s="108">
        <f t="shared" si="35"/>
        <v>0</v>
      </c>
      <c r="AA79" s="108">
        <f t="shared" si="35"/>
        <v>0</v>
      </c>
      <c r="AB79" s="108">
        <f t="shared" si="35"/>
        <v>0</v>
      </c>
      <c r="AC79" s="108">
        <f t="shared" si="35"/>
        <v>0</v>
      </c>
      <c r="AD79" s="108">
        <f t="shared" si="35"/>
        <v>0</v>
      </c>
      <c r="AE79" s="108">
        <f t="shared" si="35"/>
        <v>0</v>
      </c>
      <c r="AF79" s="108">
        <f t="shared" si="35"/>
        <v>0</v>
      </c>
      <c r="AG79" s="108">
        <f t="shared" si="35"/>
        <v>0</v>
      </c>
      <c r="AH79" s="108">
        <f t="shared" si="35"/>
        <v>0</v>
      </c>
      <c r="AI79" s="109">
        <f>SUM(Y79:AH79)</f>
        <v>0</v>
      </c>
      <c r="AJ79" s="110" t="str">
        <f>IF(AI79=H79,"","Amount should be equal to amount in Total budget (column H). Please check.")</f>
        <v/>
      </c>
    </row>
    <row r="80" spans="1:36" ht="12" customHeight="1" x14ac:dyDescent="0.15">
      <c r="B80" s="107"/>
      <c r="Y80" s="106"/>
      <c r="Z80" s="106"/>
      <c r="AA80" s="106"/>
      <c r="AB80" s="106"/>
      <c r="AC80" s="106"/>
      <c r="AD80" s="106"/>
      <c r="AE80" s="106"/>
      <c r="AF80" s="106"/>
      <c r="AG80" s="106"/>
      <c r="AH80" s="106"/>
      <c r="AI80" s="6"/>
      <c r="AJ80" s="6"/>
    </row>
    <row r="81" spans="1:36" ht="12" customHeight="1" x14ac:dyDescent="0.15">
      <c r="B81" s="107"/>
      <c r="G81" s="87" t="s">
        <v>86</v>
      </c>
      <c r="J81" s="87" t="s">
        <v>86</v>
      </c>
      <c r="K81" s="8"/>
      <c r="M81" s="87" t="s">
        <v>86</v>
      </c>
      <c r="N81" s="8"/>
      <c r="P81" s="87" t="s">
        <v>86</v>
      </c>
      <c r="Q81" s="8"/>
      <c r="S81" s="87" t="s">
        <v>86</v>
      </c>
      <c r="T81" s="8"/>
      <c r="V81" s="87" t="s">
        <v>86</v>
      </c>
      <c r="W81" s="8"/>
      <c r="Y81" s="106"/>
      <c r="Z81" s="106"/>
      <c r="AA81" s="106"/>
      <c r="AB81" s="106"/>
      <c r="AC81" s="106"/>
      <c r="AD81" s="106"/>
      <c r="AE81" s="106"/>
      <c r="AF81" s="106"/>
      <c r="AG81" s="106"/>
      <c r="AH81" s="106"/>
      <c r="AI81" s="6"/>
      <c r="AJ81" s="6"/>
    </row>
    <row r="82" spans="1:36" ht="12" customHeight="1" x14ac:dyDescent="0.15">
      <c r="A82" s="6" t="s">
        <v>87</v>
      </c>
      <c r="B82" s="6" t="s">
        <v>88</v>
      </c>
      <c r="C82" s="116" t="s">
        <v>89</v>
      </c>
      <c r="D82" s="93" t="s">
        <v>146</v>
      </c>
      <c r="E82" s="92" t="s">
        <v>142</v>
      </c>
      <c r="F82" s="93" t="s">
        <v>141</v>
      </c>
      <c r="G82" s="91" t="s">
        <v>90</v>
      </c>
      <c r="H82" s="94" t="s">
        <v>78</v>
      </c>
      <c r="J82" s="91" t="s">
        <v>90</v>
      </c>
      <c r="K82" s="94" t="s">
        <v>78</v>
      </c>
      <c r="M82" s="91" t="s">
        <v>90</v>
      </c>
      <c r="N82" s="94" t="s">
        <v>78</v>
      </c>
      <c r="P82" s="91" t="s">
        <v>90</v>
      </c>
      <c r="Q82" s="94" t="s">
        <v>78</v>
      </c>
      <c r="S82" s="91" t="s">
        <v>90</v>
      </c>
      <c r="T82" s="94" t="s">
        <v>78</v>
      </c>
      <c r="V82" s="91" t="s">
        <v>90</v>
      </c>
      <c r="W82" s="94" t="s">
        <v>78</v>
      </c>
      <c r="Y82" s="113"/>
      <c r="Z82" s="113"/>
      <c r="AA82" s="113"/>
      <c r="AB82" s="113"/>
      <c r="AC82" s="113"/>
      <c r="AD82" s="113"/>
      <c r="AE82" s="113"/>
      <c r="AF82" s="113"/>
      <c r="AG82" s="113"/>
      <c r="AH82" s="113"/>
      <c r="AI82" s="6"/>
      <c r="AJ82" s="6"/>
    </row>
    <row r="83" spans="1:36" s="11" customFormat="1" ht="12" customHeight="1" x14ac:dyDescent="0.15">
      <c r="A83" s="6"/>
      <c r="B83" s="6"/>
      <c r="C83" s="43"/>
      <c r="D83" s="47" t="s">
        <v>200</v>
      </c>
      <c r="E83" s="117" t="s">
        <v>143</v>
      </c>
      <c r="F83" s="36"/>
      <c r="G83" s="100">
        <f>J83+M83+P83+S83+V83</f>
        <v>0</v>
      </c>
      <c r="H83" s="101">
        <f>K83+N83+Q83+T83+W83</f>
        <v>0</v>
      </c>
      <c r="I83" s="6"/>
      <c r="J83" s="38"/>
      <c r="K83" s="101">
        <f>ROUND(J83*$F83,0)</f>
        <v>0</v>
      </c>
      <c r="L83" s="8"/>
      <c r="M83" s="38"/>
      <c r="N83" s="101">
        <f>ROUND(M83*$F83,0)</f>
        <v>0</v>
      </c>
      <c r="O83" s="6"/>
      <c r="P83" s="38"/>
      <c r="Q83" s="101">
        <f>ROUND(P83*$F83,0)</f>
        <v>0</v>
      </c>
      <c r="R83" s="6"/>
      <c r="S83" s="38"/>
      <c r="T83" s="101">
        <f>ROUND(S83*$F83,0)</f>
        <v>0</v>
      </c>
      <c r="U83" s="6"/>
      <c r="V83" s="38"/>
      <c r="W83" s="101">
        <f>ROUND(V83*$F83,0)</f>
        <v>0</v>
      </c>
      <c r="X83" s="6"/>
      <c r="Y83" s="36"/>
      <c r="Z83" s="36"/>
      <c r="AA83" s="36"/>
      <c r="AB83" s="36"/>
      <c r="AC83" s="36"/>
      <c r="AD83" s="36"/>
      <c r="AE83" s="36"/>
      <c r="AF83" s="36"/>
      <c r="AG83" s="36"/>
      <c r="AH83" s="36"/>
      <c r="AI83" s="6"/>
      <c r="AJ83" s="6"/>
    </row>
    <row r="84" spans="1:36" s="11" customFormat="1" ht="12" customHeight="1" x14ac:dyDescent="0.15">
      <c r="A84" s="6"/>
      <c r="B84" s="6"/>
      <c r="C84" s="43"/>
      <c r="D84" s="47" t="s">
        <v>200</v>
      </c>
      <c r="E84" s="117" t="s">
        <v>143</v>
      </c>
      <c r="F84" s="36"/>
      <c r="G84" s="100">
        <f t="shared" ref="G84:G96" si="36">J84+M84+P84+S84+V84</f>
        <v>0</v>
      </c>
      <c r="H84" s="101">
        <f t="shared" ref="H84:H96" si="37">K84+N84+Q84+T84+W84</f>
        <v>0</v>
      </c>
      <c r="I84" s="6"/>
      <c r="J84" s="38"/>
      <c r="K84" s="101">
        <f t="shared" ref="K84:K96" si="38">ROUND(J84*$F84,0)</f>
        <v>0</v>
      </c>
      <c r="L84" s="8"/>
      <c r="M84" s="38"/>
      <c r="N84" s="101">
        <f t="shared" ref="N84:N96" si="39">ROUND(M84*$F84,0)</f>
        <v>0</v>
      </c>
      <c r="O84" s="6"/>
      <c r="P84" s="38"/>
      <c r="Q84" s="101">
        <f t="shared" ref="Q84:Q96" si="40">ROUND(P84*$F84,0)</f>
        <v>0</v>
      </c>
      <c r="R84" s="6"/>
      <c r="S84" s="38"/>
      <c r="T84" s="101">
        <f t="shared" ref="T84:T96" si="41">ROUND(S84*$F84,0)</f>
        <v>0</v>
      </c>
      <c r="U84" s="6"/>
      <c r="V84" s="38"/>
      <c r="W84" s="101">
        <f t="shared" ref="W84:W96" si="42">ROUND(V84*$F84,0)</f>
        <v>0</v>
      </c>
      <c r="X84" s="6"/>
      <c r="Y84" s="36"/>
      <c r="Z84" s="36"/>
      <c r="AA84" s="36"/>
      <c r="AB84" s="36"/>
      <c r="AC84" s="36"/>
      <c r="AD84" s="36"/>
      <c r="AE84" s="36"/>
      <c r="AF84" s="36"/>
      <c r="AG84" s="36"/>
      <c r="AH84" s="36"/>
      <c r="AI84" s="6"/>
      <c r="AJ84" s="6"/>
    </row>
    <row r="85" spans="1:36" s="11" customFormat="1" ht="12" customHeight="1" x14ac:dyDescent="0.15">
      <c r="A85" s="6"/>
      <c r="B85" s="6"/>
      <c r="C85" s="43"/>
      <c r="D85" s="47" t="s">
        <v>200</v>
      </c>
      <c r="E85" s="117" t="s">
        <v>143</v>
      </c>
      <c r="F85" s="36"/>
      <c r="G85" s="100">
        <f t="shared" si="36"/>
        <v>0</v>
      </c>
      <c r="H85" s="101">
        <f t="shared" si="37"/>
        <v>0</v>
      </c>
      <c r="I85" s="6"/>
      <c r="J85" s="38"/>
      <c r="K85" s="101">
        <f t="shared" si="38"/>
        <v>0</v>
      </c>
      <c r="L85" s="8"/>
      <c r="M85" s="38"/>
      <c r="N85" s="101">
        <f t="shared" si="39"/>
        <v>0</v>
      </c>
      <c r="O85" s="6"/>
      <c r="P85" s="38"/>
      <c r="Q85" s="101">
        <f t="shared" si="40"/>
        <v>0</v>
      </c>
      <c r="R85" s="6"/>
      <c r="S85" s="38"/>
      <c r="T85" s="101">
        <f t="shared" si="41"/>
        <v>0</v>
      </c>
      <c r="U85" s="6"/>
      <c r="V85" s="38"/>
      <c r="W85" s="101">
        <f t="shared" si="42"/>
        <v>0</v>
      </c>
      <c r="X85" s="6"/>
      <c r="Y85" s="36"/>
      <c r="Z85" s="36"/>
      <c r="AA85" s="36"/>
      <c r="AB85" s="36"/>
      <c r="AC85" s="36"/>
      <c r="AD85" s="36"/>
      <c r="AE85" s="36"/>
      <c r="AF85" s="36"/>
      <c r="AG85" s="36"/>
      <c r="AH85" s="36"/>
      <c r="AI85" s="6"/>
      <c r="AJ85" s="6"/>
    </row>
    <row r="86" spans="1:36" s="11" customFormat="1" ht="12" customHeight="1" x14ac:dyDescent="0.15">
      <c r="A86" s="6"/>
      <c r="B86" s="6"/>
      <c r="C86" s="43"/>
      <c r="D86" s="47" t="s">
        <v>200</v>
      </c>
      <c r="E86" s="117" t="s">
        <v>143</v>
      </c>
      <c r="F86" s="36"/>
      <c r="G86" s="100">
        <f t="shared" si="36"/>
        <v>0</v>
      </c>
      <c r="H86" s="101">
        <f t="shared" si="37"/>
        <v>0</v>
      </c>
      <c r="I86" s="6"/>
      <c r="J86" s="38"/>
      <c r="K86" s="101">
        <f t="shared" si="38"/>
        <v>0</v>
      </c>
      <c r="L86" s="8"/>
      <c r="M86" s="38"/>
      <c r="N86" s="101">
        <f t="shared" si="39"/>
        <v>0</v>
      </c>
      <c r="O86" s="6"/>
      <c r="P86" s="38"/>
      <c r="Q86" s="101">
        <f t="shared" si="40"/>
        <v>0</v>
      </c>
      <c r="R86" s="6"/>
      <c r="S86" s="38"/>
      <c r="T86" s="101">
        <f t="shared" si="41"/>
        <v>0</v>
      </c>
      <c r="U86" s="6"/>
      <c r="V86" s="38"/>
      <c r="W86" s="101">
        <f t="shared" si="42"/>
        <v>0</v>
      </c>
      <c r="X86" s="6"/>
      <c r="Y86" s="36"/>
      <c r="Z86" s="36"/>
      <c r="AA86" s="36"/>
      <c r="AB86" s="36"/>
      <c r="AC86" s="36"/>
      <c r="AD86" s="36"/>
      <c r="AE86" s="36"/>
      <c r="AF86" s="36"/>
      <c r="AG86" s="36"/>
      <c r="AH86" s="36"/>
      <c r="AI86" s="6"/>
      <c r="AJ86" s="6"/>
    </row>
    <row r="87" spans="1:36" s="11" customFormat="1" ht="12" customHeight="1" x14ac:dyDescent="0.15">
      <c r="A87" s="6"/>
      <c r="B87" s="6"/>
      <c r="C87" s="43"/>
      <c r="D87" s="47" t="s">
        <v>200</v>
      </c>
      <c r="E87" s="117" t="s">
        <v>143</v>
      </c>
      <c r="F87" s="36"/>
      <c r="G87" s="100">
        <f t="shared" si="36"/>
        <v>0</v>
      </c>
      <c r="H87" s="101">
        <f t="shared" si="37"/>
        <v>0</v>
      </c>
      <c r="I87" s="6"/>
      <c r="J87" s="38"/>
      <c r="K87" s="101">
        <f t="shared" si="38"/>
        <v>0</v>
      </c>
      <c r="L87" s="8"/>
      <c r="M87" s="38"/>
      <c r="N87" s="101">
        <f t="shared" si="39"/>
        <v>0</v>
      </c>
      <c r="O87" s="6"/>
      <c r="P87" s="38"/>
      <c r="Q87" s="101">
        <f t="shared" si="40"/>
        <v>0</v>
      </c>
      <c r="R87" s="6"/>
      <c r="S87" s="38"/>
      <c r="T87" s="101">
        <f t="shared" si="41"/>
        <v>0</v>
      </c>
      <c r="U87" s="6"/>
      <c r="V87" s="38"/>
      <c r="W87" s="101">
        <f t="shared" si="42"/>
        <v>0</v>
      </c>
      <c r="X87" s="6"/>
      <c r="Y87" s="36"/>
      <c r="Z87" s="36"/>
      <c r="AA87" s="36"/>
      <c r="AB87" s="36"/>
      <c r="AC87" s="36"/>
      <c r="AD87" s="36"/>
      <c r="AE87" s="36"/>
      <c r="AF87" s="36"/>
      <c r="AG87" s="36"/>
      <c r="AH87" s="36"/>
      <c r="AI87" s="6"/>
      <c r="AJ87" s="6"/>
    </row>
    <row r="88" spans="1:36" s="11" customFormat="1" ht="12" customHeight="1" x14ac:dyDescent="0.15">
      <c r="A88" s="6"/>
      <c r="B88" s="6"/>
      <c r="C88" s="43"/>
      <c r="D88" s="47" t="s">
        <v>200</v>
      </c>
      <c r="E88" s="117" t="s">
        <v>143</v>
      </c>
      <c r="F88" s="36"/>
      <c r="G88" s="100">
        <f t="shared" si="36"/>
        <v>0</v>
      </c>
      <c r="H88" s="101">
        <f t="shared" si="37"/>
        <v>0</v>
      </c>
      <c r="I88" s="6"/>
      <c r="J88" s="38"/>
      <c r="K88" s="101">
        <f t="shared" si="38"/>
        <v>0</v>
      </c>
      <c r="L88" s="8"/>
      <c r="M88" s="38"/>
      <c r="N88" s="101">
        <f t="shared" si="39"/>
        <v>0</v>
      </c>
      <c r="O88" s="6"/>
      <c r="P88" s="38"/>
      <c r="Q88" s="101">
        <f t="shared" si="40"/>
        <v>0</v>
      </c>
      <c r="R88" s="6"/>
      <c r="S88" s="38"/>
      <c r="T88" s="101">
        <f t="shared" si="41"/>
        <v>0</v>
      </c>
      <c r="U88" s="6"/>
      <c r="V88" s="38"/>
      <c r="W88" s="101">
        <f t="shared" si="42"/>
        <v>0</v>
      </c>
      <c r="X88" s="6"/>
      <c r="Y88" s="36"/>
      <c r="Z88" s="36"/>
      <c r="AA88" s="36"/>
      <c r="AB88" s="36"/>
      <c r="AC88" s="36"/>
      <c r="AD88" s="36"/>
      <c r="AE88" s="36"/>
      <c r="AF88" s="36"/>
      <c r="AG88" s="36"/>
      <c r="AH88" s="36"/>
      <c r="AI88" s="6"/>
      <c r="AJ88" s="6"/>
    </row>
    <row r="89" spans="1:36" s="11" customFormat="1" ht="12" customHeight="1" x14ac:dyDescent="0.15">
      <c r="A89" s="6"/>
      <c r="B89" s="6"/>
      <c r="C89" s="43"/>
      <c r="D89" s="47" t="s">
        <v>200</v>
      </c>
      <c r="E89" s="117" t="s">
        <v>143</v>
      </c>
      <c r="F89" s="36"/>
      <c r="G89" s="100">
        <f t="shared" si="36"/>
        <v>0</v>
      </c>
      <c r="H89" s="101">
        <f t="shared" si="37"/>
        <v>0</v>
      </c>
      <c r="I89" s="6"/>
      <c r="J89" s="38"/>
      <c r="K89" s="101">
        <f t="shared" si="38"/>
        <v>0</v>
      </c>
      <c r="L89" s="8"/>
      <c r="M89" s="38"/>
      <c r="N89" s="101">
        <f t="shared" si="39"/>
        <v>0</v>
      </c>
      <c r="O89" s="6"/>
      <c r="P89" s="38"/>
      <c r="Q89" s="101">
        <f t="shared" si="40"/>
        <v>0</v>
      </c>
      <c r="R89" s="6"/>
      <c r="S89" s="38"/>
      <c r="T89" s="101">
        <f t="shared" si="41"/>
        <v>0</v>
      </c>
      <c r="U89" s="6"/>
      <c r="V89" s="38"/>
      <c r="W89" s="101">
        <f t="shared" si="42"/>
        <v>0</v>
      </c>
      <c r="X89" s="6"/>
      <c r="Y89" s="36"/>
      <c r="Z89" s="36"/>
      <c r="AA89" s="36"/>
      <c r="AB89" s="36"/>
      <c r="AC89" s="36"/>
      <c r="AD89" s="36"/>
      <c r="AE89" s="36"/>
      <c r="AF89" s="36"/>
      <c r="AG89" s="36"/>
      <c r="AH89" s="36"/>
      <c r="AI89" s="6"/>
      <c r="AJ89" s="6"/>
    </row>
    <row r="90" spans="1:36" s="11" customFormat="1" ht="12" customHeight="1" x14ac:dyDescent="0.15">
      <c r="A90" s="6"/>
      <c r="B90" s="6"/>
      <c r="C90" s="43"/>
      <c r="D90" s="47" t="s">
        <v>200</v>
      </c>
      <c r="E90" s="117" t="s">
        <v>143</v>
      </c>
      <c r="F90" s="36"/>
      <c r="G90" s="100">
        <f t="shared" si="36"/>
        <v>0</v>
      </c>
      <c r="H90" s="101">
        <f t="shared" si="37"/>
        <v>0</v>
      </c>
      <c r="I90" s="6"/>
      <c r="J90" s="38"/>
      <c r="K90" s="101">
        <f t="shared" si="38"/>
        <v>0</v>
      </c>
      <c r="L90" s="8"/>
      <c r="M90" s="38"/>
      <c r="N90" s="101">
        <f t="shared" si="39"/>
        <v>0</v>
      </c>
      <c r="O90" s="6"/>
      <c r="P90" s="38"/>
      <c r="Q90" s="101">
        <f t="shared" si="40"/>
        <v>0</v>
      </c>
      <c r="R90" s="6"/>
      <c r="S90" s="38"/>
      <c r="T90" s="101">
        <f t="shared" si="41"/>
        <v>0</v>
      </c>
      <c r="U90" s="6"/>
      <c r="V90" s="38"/>
      <c r="W90" s="101">
        <f t="shared" si="42"/>
        <v>0</v>
      </c>
      <c r="X90" s="6"/>
      <c r="Y90" s="36"/>
      <c r="Z90" s="36"/>
      <c r="AA90" s="36"/>
      <c r="AB90" s="36"/>
      <c r="AC90" s="36"/>
      <c r="AD90" s="36"/>
      <c r="AE90" s="36"/>
      <c r="AF90" s="36"/>
      <c r="AG90" s="36"/>
      <c r="AH90" s="36"/>
      <c r="AI90" s="6"/>
      <c r="AJ90" s="6"/>
    </row>
    <row r="91" spans="1:36" s="11" customFormat="1" ht="12" customHeight="1" x14ac:dyDescent="0.15">
      <c r="A91" s="6"/>
      <c r="B91" s="6"/>
      <c r="C91" s="43"/>
      <c r="D91" s="47" t="s">
        <v>200</v>
      </c>
      <c r="E91" s="117" t="s">
        <v>143</v>
      </c>
      <c r="F91" s="36"/>
      <c r="G91" s="100">
        <f t="shared" si="36"/>
        <v>0</v>
      </c>
      <c r="H91" s="101">
        <f t="shared" si="37"/>
        <v>0</v>
      </c>
      <c r="I91" s="6"/>
      <c r="J91" s="38"/>
      <c r="K91" s="101">
        <f t="shared" si="38"/>
        <v>0</v>
      </c>
      <c r="L91" s="8"/>
      <c r="M91" s="38"/>
      <c r="N91" s="101">
        <f t="shared" si="39"/>
        <v>0</v>
      </c>
      <c r="O91" s="6"/>
      <c r="P91" s="38"/>
      <c r="Q91" s="101">
        <f t="shared" si="40"/>
        <v>0</v>
      </c>
      <c r="R91" s="6"/>
      <c r="S91" s="38"/>
      <c r="T91" s="101">
        <f t="shared" si="41"/>
        <v>0</v>
      </c>
      <c r="U91" s="6"/>
      <c r="V91" s="38"/>
      <c r="W91" s="101">
        <f t="shared" si="42"/>
        <v>0</v>
      </c>
      <c r="X91" s="6"/>
      <c r="Y91" s="36"/>
      <c r="Z91" s="36"/>
      <c r="AA91" s="36"/>
      <c r="AB91" s="36"/>
      <c r="AC91" s="36"/>
      <c r="AD91" s="36"/>
      <c r="AE91" s="36"/>
      <c r="AF91" s="36"/>
      <c r="AG91" s="36"/>
      <c r="AH91" s="36"/>
      <c r="AI91" s="6"/>
      <c r="AJ91" s="6"/>
    </row>
    <row r="92" spans="1:36" s="11" customFormat="1" ht="12" customHeight="1" x14ac:dyDescent="0.15">
      <c r="A92" s="6"/>
      <c r="B92" s="6"/>
      <c r="C92" s="43"/>
      <c r="D92" s="47" t="s">
        <v>200</v>
      </c>
      <c r="E92" s="117" t="s">
        <v>143</v>
      </c>
      <c r="F92" s="36"/>
      <c r="G92" s="100">
        <f t="shared" si="36"/>
        <v>0</v>
      </c>
      <c r="H92" s="101">
        <f t="shared" si="37"/>
        <v>0</v>
      </c>
      <c r="I92" s="6"/>
      <c r="J92" s="38"/>
      <c r="K92" s="101">
        <f t="shared" si="38"/>
        <v>0</v>
      </c>
      <c r="L92" s="8"/>
      <c r="M92" s="38"/>
      <c r="N92" s="101">
        <f t="shared" si="39"/>
        <v>0</v>
      </c>
      <c r="O92" s="6"/>
      <c r="P92" s="38"/>
      <c r="Q92" s="101">
        <f t="shared" si="40"/>
        <v>0</v>
      </c>
      <c r="R92" s="6"/>
      <c r="S92" s="38"/>
      <c r="T92" s="101">
        <f t="shared" si="41"/>
        <v>0</v>
      </c>
      <c r="U92" s="6"/>
      <c r="V92" s="38"/>
      <c r="W92" s="101">
        <f t="shared" si="42"/>
        <v>0</v>
      </c>
      <c r="X92" s="6"/>
      <c r="Y92" s="36"/>
      <c r="Z92" s="36"/>
      <c r="AA92" s="36"/>
      <c r="AB92" s="36"/>
      <c r="AC92" s="36"/>
      <c r="AD92" s="36"/>
      <c r="AE92" s="36"/>
      <c r="AF92" s="36"/>
      <c r="AG92" s="36"/>
      <c r="AH92" s="36"/>
      <c r="AI92" s="6"/>
      <c r="AJ92" s="6"/>
    </row>
    <row r="93" spans="1:36" s="11" customFormat="1" ht="12" customHeight="1" x14ac:dyDescent="0.15">
      <c r="A93" s="6"/>
      <c r="B93" s="6"/>
      <c r="C93" s="43"/>
      <c r="D93" s="47" t="s">
        <v>200</v>
      </c>
      <c r="E93" s="117" t="s">
        <v>143</v>
      </c>
      <c r="F93" s="36"/>
      <c r="G93" s="100">
        <f t="shared" si="36"/>
        <v>0</v>
      </c>
      <c r="H93" s="101">
        <f t="shared" si="37"/>
        <v>0</v>
      </c>
      <c r="I93" s="6"/>
      <c r="J93" s="38"/>
      <c r="K93" s="101">
        <f t="shared" si="38"/>
        <v>0</v>
      </c>
      <c r="L93" s="8"/>
      <c r="M93" s="38"/>
      <c r="N93" s="101">
        <f t="shared" si="39"/>
        <v>0</v>
      </c>
      <c r="O93" s="6"/>
      <c r="P93" s="38"/>
      <c r="Q93" s="101">
        <f t="shared" si="40"/>
        <v>0</v>
      </c>
      <c r="R93" s="6"/>
      <c r="S93" s="38"/>
      <c r="T93" s="101">
        <f t="shared" si="41"/>
        <v>0</v>
      </c>
      <c r="U93" s="6"/>
      <c r="V93" s="38"/>
      <c r="W93" s="101">
        <f t="shared" si="42"/>
        <v>0</v>
      </c>
      <c r="X93" s="6"/>
      <c r="Y93" s="36"/>
      <c r="Z93" s="36"/>
      <c r="AA93" s="36"/>
      <c r="AB93" s="36"/>
      <c r="AC93" s="36"/>
      <c r="AD93" s="36"/>
      <c r="AE93" s="36"/>
      <c r="AF93" s="36"/>
      <c r="AG93" s="36"/>
      <c r="AH93" s="36"/>
      <c r="AI93" s="6"/>
      <c r="AJ93" s="6"/>
    </row>
    <row r="94" spans="1:36" s="11" customFormat="1" ht="12" customHeight="1" x14ac:dyDescent="0.15">
      <c r="A94" s="6"/>
      <c r="B94" s="6"/>
      <c r="C94" s="43"/>
      <c r="D94" s="47" t="s">
        <v>200</v>
      </c>
      <c r="E94" s="117" t="s">
        <v>143</v>
      </c>
      <c r="F94" s="36"/>
      <c r="G94" s="100">
        <f t="shared" si="36"/>
        <v>0</v>
      </c>
      <c r="H94" s="101">
        <f t="shared" si="37"/>
        <v>0</v>
      </c>
      <c r="I94" s="6"/>
      <c r="J94" s="38"/>
      <c r="K94" s="101">
        <f t="shared" si="38"/>
        <v>0</v>
      </c>
      <c r="L94" s="8"/>
      <c r="M94" s="38"/>
      <c r="N94" s="101">
        <f t="shared" si="39"/>
        <v>0</v>
      </c>
      <c r="O94" s="6"/>
      <c r="P94" s="38"/>
      <c r="Q94" s="101">
        <f t="shared" si="40"/>
        <v>0</v>
      </c>
      <c r="R94" s="6"/>
      <c r="S94" s="38"/>
      <c r="T94" s="101">
        <f t="shared" si="41"/>
        <v>0</v>
      </c>
      <c r="U94" s="6"/>
      <c r="V94" s="38"/>
      <c r="W94" s="101">
        <f t="shared" si="42"/>
        <v>0</v>
      </c>
      <c r="X94" s="6"/>
      <c r="Y94" s="36"/>
      <c r="Z94" s="36"/>
      <c r="AA94" s="36"/>
      <c r="AB94" s="36"/>
      <c r="AC94" s="36"/>
      <c r="AD94" s="36"/>
      <c r="AE94" s="36"/>
      <c r="AF94" s="36"/>
      <c r="AG94" s="36"/>
      <c r="AH94" s="36"/>
      <c r="AI94" s="6"/>
      <c r="AJ94" s="6"/>
    </row>
    <row r="95" spans="1:36" s="11" customFormat="1" ht="12" customHeight="1" x14ac:dyDescent="0.15">
      <c r="A95" s="6"/>
      <c r="B95" s="6"/>
      <c r="C95" s="43"/>
      <c r="D95" s="47" t="s">
        <v>200</v>
      </c>
      <c r="E95" s="117" t="s">
        <v>143</v>
      </c>
      <c r="F95" s="36"/>
      <c r="G95" s="100">
        <f t="shared" si="36"/>
        <v>0</v>
      </c>
      <c r="H95" s="101">
        <f t="shared" si="37"/>
        <v>0</v>
      </c>
      <c r="I95" s="6"/>
      <c r="J95" s="38"/>
      <c r="K95" s="101">
        <f t="shared" si="38"/>
        <v>0</v>
      </c>
      <c r="L95" s="8"/>
      <c r="M95" s="38"/>
      <c r="N95" s="101">
        <f t="shared" si="39"/>
        <v>0</v>
      </c>
      <c r="O95" s="6"/>
      <c r="P95" s="38"/>
      <c r="Q95" s="101">
        <f t="shared" si="40"/>
        <v>0</v>
      </c>
      <c r="R95" s="6"/>
      <c r="S95" s="38"/>
      <c r="T95" s="101">
        <f t="shared" si="41"/>
        <v>0</v>
      </c>
      <c r="U95" s="6"/>
      <c r="V95" s="38"/>
      <c r="W95" s="101">
        <f t="shared" si="42"/>
        <v>0</v>
      </c>
      <c r="X95" s="6"/>
      <c r="Y95" s="36"/>
      <c r="Z95" s="36"/>
      <c r="AA95" s="36"/>
      <c r="AB95" s="36"/>
      <c r="AC95" s="36"/>
      <c r="AD95" s="36"/>
      <c r="AE95" s="36"/>
      <c r="AF95" s="36"/>
      <c r="AG95" s="36"/>
      <c r="AH95" s="36"/>
      <c r="AI95" s="6"/>
      <c r="AJ95" s="6"/>
    </row>
    <row r="96" spans="1:36" s="11" customFormat="1" ht="12" customHeight="1" x14ac:dyDescent="0.15">
      <c r="A96" s="6"/>
      <c r="B96" s="6"/>
      <c r="C96" s="43"/>
      <c r="D96" s="47" t="s">
        <v>200</v>
      </c>
      <c r="E96" s="117" t="s">
        <v>143</v>
      </c>
      <c r="F96" s="36"/>
      <c r="G96" s="100">
        <f t="shared" si="36"/>
        <v>0</v>
      </c>
      <c r="H96" s="101">
        <f t="shared" si="37"/>
        <v>0</v>
      </c>
      <c r="I96" s="6"/>
      <c r="J96" s="38"/>
      <c r="K96" s="101">
        <f t="shared" si="38"/>
        <v>0</v>
      </c>
      <c r="L96" s="8"/>
      <c r="M96" s="38"/>
      <c r="N96" s="101">
        <f t="shared" si="39"/>
        <v>0</v>
      </c>
      <c r="O96" s="6"/>
      <c r="P96" s="38"/>
      <c r="Q96" s="101">
        <f t="shared" si="40"/>
        <v>0</v>
      </c>
      <c r="R96" s="6"/>
      <c r="S96" s="38"/>
      <c r="T96" s="101">
        <f t="shared" si="41"/>
        <v>0</v>
      </c>
      <c r="U96" s="6"/>
      <c r="V96" s="38"/>
      <c r="W96" s="101">
        <f t="shared" si="42"/>
        <v>0</v>
      </c>
      <c r="X96" s="6"/>
      <c r="Y96" s="36"/>
      <c r="Z96" s="36"/>
      <c r="AA96" s="36"/>
      <c r="AB96" s="36"/>
      <c r="AC96" s="36"/>
      <c r="AD96" s="36"/>
      <c r="AE96" s="36"/>
      <c r="AF96" s="36"/>
      <c r="AG96" s="36"/>
      <c r="AH96" s="36"/>
      <c r="AI96" s="6"/>
      <c r="AJ96" s="6"/>
    </row>
    <row r="97" spans="1:36" ht="12" customHeight="1" x14ac:dyDescent="0.15">
      <c r="C97" s="43"/>
      <c r="D97" s="47" t="s">
        <v>200</v>
      </c>
      <c r="E97" s="117" t="s">
        <v>143</v>
      </c>
      <c r="F97" s="36"/>
      <c r="G97" s="100">
        <f>J97+M97+P97+S97+V97</f>
        <v>0</v>
      </c>
      <c r="H97" s="101">
        <f>K97+N97+Q97+T97+W97</f>
        <v>0</v>
      </c>
      <c r="J97" s="38"/>
      <c r="K97" s="101">
        <f>ROUND(J97*$F97,0)</f>
        <v>0</v>
      </c>
      <c r="L97" s="8"/>
      <c r="M97" s="38"/>
      <c r="N97" s="101">
        <f>ROUND(M97*$F97,0)</f>
        <v>0</v>
      </c>
      <c r="P97" s="38"/>
      <c r="Q97" s="101">
        <f>ROUND(P97*$F97,0)</f>
        <v>0</v>
      </c>
      <c r="S97" s="38"/>
      <c r="T97" s="101">
        <f>ROUND(S97*$F97,0)</f>
        <v>0</v>
      </c>
      <c r="V97" s="38"/>
      <c r="W97" s="101">
        <f>ROUND(V97*$F97,0)</f>
        <v>0</v>
      </c>
      <c r="Y97" s="36"/>
      <c r="Z97" s="36"/>
      <c r="AA97" s="36"/>
      <c r="AB97" s="36"/>
      <c r="AC97" s="36"/>
      <c r="AD97" s="36"/>
      <c r="AE97" s="36"/>
      <c r="AF97" s="36"/>
      <c r="AG97" s="36"/>
      <c r="AH97" s="36"/>
      <c r="AI97" s="6"/>
      <c r="AJ97" s="6"/>
    </row>
    <row r="98" spans="1:36" ht="12" customHeight="1" x14ac:dyDescent="0.15">
      <c r="B98" s="89"/>
      <c r="C98" s="89"/>
      <c r="D98" s="89"/>
      <c r="F98" s="9"/>
      <c r="Y98" s="106"/>
      <c r="Z98" s="106"/>
      <c r="AA98" s="106"/>
      <c r="AB98" s="106"/>
      <c r="AC98" s="106"/>
      <c r="AD98" s="106"/>
      <c r="AE98" s="106"/>
      <c r="AF98" s="106"/>
      <c r="AG98" s="106"/>
      <c r="AH98" s="106"/>
      <c r="AI98" s="6"/>
      <c r="AJ98" s="6"/>
    </row>
    <row r="99" spans="1:36" ht="12" customHeight="1" x14ac:dyDescent="0.15">
      <c r="B99" s="107" t="s">
        <v>78</v>
      </c>
      <c r="G99" s="100">
        <f>SUM(G83:G98)</f>
        <v>0</v>
      </c>
      <c r="H99" s="101">
        <f>SUM(H83:H98)</f>
        <v>0</v>
      </c>
      <c r="J99" s="100">
        <f>SUM(J83:J98)</f>
        <v>0</v>
      </c>
      <c r="K99" s="101">
        <f>SUM(K83:K98)</f>
        <v>0</v>
      </c>
      <c r="L99" s="8"/>
      <c r="M99" s="100">
        <f>SUM(M83:M98)</f>
        <v>0</v>
      </c>
      <c r="N99" s="101">
        <f>SUM(N83:N98)</f>
        <v>0</v>
      </c>
      <c r="P99" s="100">
        <f>SUM(P83:P98)</f>
        <v>0</v>
      </c>
      <c r="Q99" s="101">
        <f>SUM(Q83:Q98)</f>
        <v>0</v>
      </c>
      <c r="S99" s="100">
        <f>SUM(S83:S98)</f>
        <v>0</v>
      </c>
      <c r="T99" s="101">
        <f>SUM(T83:T98)</f>
        <v>0</v>
      </c>
      <c r="V99" s="100">
        <f>SUM(V83:V98)</f>
        <v>0</v>
      </c>
      <c r="W99" s="101">
        <f>SUM(W83:W98)</f>
        <v>0</v>
      </c>
      <c r="Y99" s="108">
        <f>SUM(Y83:Y98)</f>
        <v>0</v>
      </c>
      <c r="Z99" s="108">
        <f t="shared" ref="Z99:AH99" si="43">SUM(Z83:Z98)</f>
        <v>0</v>
      </c>
      <c r="AA99" s="108">
        <f t="shared" si="43"/>
        <v>0</v>
      </c>
      <c r="AB99" s="108">
        <f t="shared" si="43"/>
        <v>0</v>
      </c>
      <c r="AC99" s="108">
        <f t="shared" si="43"/>
        <v>0</v>
      </c>
      <c r="AD99" s="108">
        <f t="shared" si="43"/>
        <v>0</v>
      </c>
      <c r="AE99" s="108">
        <f t="shared" si="43"/>
        <v>0</v>
      </c>
      <c r="AF99" s="108">
        <f t="shared" si="43"/>
        <v>0</v>
      </c>
      <c r="AG99" s="108">
        <f t="shared" si="43"/>
        <v>0</v>
      </c>
      <c r="AH99" s="108">
        <f t="shared" si="43"/>
        <v>0</v>
      </c>
      <c r="AI99" s="109">
        <f>SUM(Y99:AH99)</f>
        <v>0</v>
      </c>
      <c r="AJ99" s="110" t="str">
        <f>IF(AI99=H99,"","Amount should be equal to amount in Total budget (column H). Please check.")</f>
        <v/>
      </c>
    </row>
    <row r="100" spans="1:36" ht="12" customHeight="1" x14ac:dyDescent="0.15">
      <c r="B100" s="107"/>
      <c r="Y100" s="106"/>
      <c r="Z100" s="106"/>
      <c r="AA100" s="106"/>
      <c r="AB100" s="106"/>
      <c r="AC100" s="106"/>
      <c r="AD100" s="106"/>
      <c r="AE100" s="106"/>
      <c r="AF100" s="106"/>
      <c r="AG100" s="106"/>
      <c r="AH100" s="106"/>
      <c r="AI100" s="6"/>
      <c r="AJ100" s="6"/>
    </row>
    <row r="101" spans="1:36" ht="12" customHeight="1" x14ac:dyDescent="0.15">
      <c r="B101" s="107"/>
      <c r="G101" s="87" t="s">
        <v>86</v>
      </c>
      <c r="J101" s="87" t="s">
        <v>86</v>
      </c>
      <c r="K101" s="8"/>
      <c r="M101" s="87" t="s">
        <v>86</v>
      </c>
      <c r="N101" s="8"/>
      <c r="P101" s="87" t="s">
        <v>86</v>
      </c>
      <c r="Q101" s="8"/>
      <c r="S101" s="87" t="s">
        <v>86</v>
      </c>
      <c r="T101" s="8"/>
      <c r="V101" s="87" t="s">
        <v>86</v>
      </c>
      <c r="W101" s="8"/>
      <c r="Y101" s="106"/>
      <c r="Z101" s="106"/>
      <c r="AA101" s="106"/>
      <c r="AB101" s="106"/>
      <c r="AC101" s="106"/>
      <c r="AD101" s="106"/>
      <c r="AE101" s="106"/>
      <c r="AF101" s="106"/>
      <c r="AG101" s="106"/>
      <c r="AH101" s="106"/>
      <c r="AI101" s="6"/>
      <c r="AJ101" s="6"/>
    </row>
    <row r="102" spans="1:36" ht="12" customHeight="1" x14ac:dyDescent="0.15">
      <c r="A102" s="6" t="s">
        <v>91</v>
      </c>
      <c r="B102" s="6" t="s">
        <v>92</v>
      </c>
      <c r="C102" s="91" t="s">
        <v>93</v>
      </c>
      <c r="D102" s="93" t="s">
        <v>146</v>
      </c>
      <c r="E102" s="91"/>
      <c r="F102" s="92" t="s">
        <v>144</v>
      </c>
      <c r="G102" s="91" t="s">
        <v>94</v>
      </c>
      <c r="H102" s="94" t="s">
        <v>78</v>
      </c>
      <c r="J102" s="91" t="s">
        <v>94</v>
      </c>
      <c r="K102" s="94" t="s">
        <v>78</v>
      </c>
      <c r="M102" s="91" t="s">
        <v>94</v>
      </c>
      <c r="N102" s="94" t="s">
        <v>78</v>
      </c>
      <c r="P102" s="91" t="s">
        <v>94</v>
      </c>
      <c r="Q102" s="94" t="s">
        <v>78</v>
      </c>
      <c r="S102" s="91" t="s">
        <v>94</v>
      </c>
      <c r="T102" s="94" t="s">
        <v>78</v>
      </c>
      <c r="V102" s="91" t="s">
        <v>94</v>
      </c>
      <c r="W102" s="94" t="s">
        <v>78</v>
      </c>
      <c r="Y102" s="113"/>
      <c r="Z102" s="113"/>
      <c r="AA102" s="113"/>
      <c r="AB102" s="113"/>
      <c r="AC102" s="113"/>
      <c r="AD102" s="113"/>
      <c r="AE102" s="113"/>
      <c r="AF102" s="113"/>
      <c r="AG102" s="113"/>
      <c r="AH102" s="113"/>
      <c r="AI102" s="6"/>
      <c r="AJ102" s="6"/>
    </row>
    <row r="103" spans="1:36" s="11" customFormat="1" ht="12" customHeight="1" x14ac:dyDescent="0.15">
      <c r="A103" s="6"/>
      <c r="B103" s="6"/>
      <c r="C103" s="43"/>
      <c r="D103" s="47" t="s">
        <v>200</v>
      </c>
      <c r="E103" s="49"/>
      <c r="F103" s="39"/>
      <c r="G103" s="100">
        <f>J103+M103+P103+S103+V103</f>
        <v>0</v>
      </c>
      <c r="H103" s="101">
        <f>K103+N103+Q103+T103+W103</f>
        <v>0</v>
      </c>
      <c r="I103" s="6"/>
      <c r="J103" s="38"/>
      <c r="K103" s="101">
        <f>ROUND(J103*$F103,0)</f>
        <v>0</v>
      </c>
      <c r="L103" s="8"/>
      <c r="M103" s="38"/>
      <c r="N103" s="101">
        <f>ROUND(M103*$F103,0)</f>
        <v>0</v>
      </c>
      <c r="O103" s="6"/>
      <c r="P103" s="38"/>
      <c r="Q103" s="101">
        <f>ROUND(P103*$F103,0)</f>
        <v>0</v>
      </c>
      <c r="R103" s="6"/>
      <c r="S103" s="38"/>
      <c r="T103" s="101">
        <f>ROUND(S103*$F103,0)</f>
        <v>0</v>
      </c>
      <c r="U103" s="6"/>
      <c r="V103" s="38"/>
      <c r="W103" s="101">
        <f>ROUND(V103*$F103,0)</f>
        <v>0</v>
      </c>
      <c r="X103" s="6"/>
      <c r="Y103" s="36"/>
      <c r="Z103" s="36"/>
      <c r="AA103" s="36"/>
      <c r="AB103" s="36"/>
      <c r="AC103" s="36"/>
      <c r="AD103" s="36"/>
      <c r="AE103" s="36"/>
      <c r="AF103" s="36"/>
      <c r="AG103" s="36"/>
      <c r="AH103" s="36"/>
      <c r="AI103" s="6"/>
      <c r="AJ103" s="6"/>
    </row>
    <row r="104" spans="1:36" s="11" customFormat="1" ht="12.75" x14ac:dyDescent="0.2">
      <c r="A104" s="6"/>
      <c r="B104" s="6"/>
      <c r="C104" s="43"/>
      <c r="D104" s="47" t="s">
        <v>200</v>
      </c>
      <c r="E104" s="44"/>
      <c r="F104" s="39"/>
      <c r="G104" s="100">
        <f t="shared" ref="G104:G115" si="44">J104+M104+P104+S104+V104</f>
        <v>0</v>
      </c>
      <c r="H104" s="101">
        <f t="shared" ref="H104:H115" si="45">K104+N104+Q104+T104+W104</f>
        <v>0</v>
      </c>
      <c r="I104" s="6"/>
      <c r="J104" s="38"/>
      <c r="K104" s="101">
        <f t="shared" ref="K104:K115" si="46">ROUND(J104*$F104,0)</f>
        <v>0</v>
      </c>
      <c r="L104" s="8"/>
      <c r="M104" s="38"/>
      <c r="N104" s="101">
        <f t="shared" ref="N104:N115" si="47">ROUND(M104*$F104,0)</f>
        <v>0</v>
      </c>
      <c r="O104" s="6"/>
      <c r="P104" s="38"/>
      <c r="Q104" s="101">
        <f t="shared" ref="Q104:Q115" si="48">ROUND(P104*$F104,0)</f>
        <v>0</v>
      </c>
      <c r="R104" s="6"/>
      <c r="S104" s="38"/>
      <c r="T104" s="101">
        <f t="shared" ref="T104:T115" si="49">ROUND(S104*$F104,0)</f>
        <v>0</v>
      </c>
      <c r="U104" s="6"/>
      <c r="V104" s="38"/>
      <c r="W104" s="101">
        <f t="shared" ref="W104:W115" si="50">ROUND(V104*$F104,0)</f>
        <v>0</v>
      </c>
      <c r="X104" s="6"/>
      <c r="Y104" s="36"/>
      <c r="Z104" s="36"/>
      <c r="AA104" s="36"/>
      <c r="AB104" s="36"/>
      <c r="AC104" s="36"/>
      <c r="AD104" s="36"/>
      <c r="AE104" s="36"/>
      <c r="AF104" s="36"/>
      <c r="AG104" s="36"/>
      <c r="AH104" s="36"/>
      <c r="AI104" s="6"/>
      <c r="AJ104" s="6"/>
    </row>
    <row r="105" spans="1:36" s="11" customFormat="1" ht="12.75" x14ac:dyDescent="0.2">
      <c r="A105" s="6"/>
      <c r="B105" s="6"/>
      <c r="C105" s="43"/>
      <c r="D105" s="47" t="s">
        <v>200</v>
      </c>
      <c r="E105" s="44"/>
      <c r="F105" s="39"/>
      <c r="G105" s="100">
        <f t="shared" si="44"/>
        <v>0</v>
      </c>
      <c r="H105" s="101">
        <f t="shared" si="45"/>
        <v>0</v>
      </c>
      <c r="I105" s="6"/>
      <c r="J105" s="38"/>
      <c r="K105" s="101">
        <f t="shared" si="46"/>
        <v>0</v>
      </c>
      <c r="L105" s="8"/>
      <c r="M105" s="38"/>
      <c r="N105" s="101">
        <f t="shared" si="47"/>
        <v>0</v>
      </c>
      <c r="O105" s="6"/>
      <c r="P105" s="38"/>
      <c r="Q105" s="101">
        <f t="shared" si="48"/>
        <v>0</v>
      </c>
      <c r="R105" s="6"/>
      <c r="S105" s="38"/>
      <c r="T105" s="101">
        <f t="shared" si="49"/>
        <v>0</v>
      </c>
      <c r="U105" s="6"/>
      <c r="V105" s="38"/>
      <c r="W105" s="101">
        <f t="shared" si="50"/>
        <v>0</v>
      </c>
      <c r="X105" s="6"/>
      <c r="Y105" s="36"/>
      <c r="Z105" s="36"/>
      <c r="AA105" s="36"/>
      <c r="AB105" s="36"/>
      <c r="AC105" s="36"/>
      <c r="AD105" s="36"/>
      <c r="AE105" s="36"/>
      <c r="AF105" s="36"/>
      <c r="AG105" s="36"/>
      <c r="AH105" s="36"/>
      <c r="AI105" s="6"/>
      <c r="AJ105" s="6"/>
    </row>
    <row r="106" spans="1:36" s="11" customFormat="1" ht="12.75" x14ac:dyDescent="0.2">
      <c r="A106" s="6"/>
      <c r="B106" s="6"/>
      <c r="C106" s="43"/>
      <c r="D106" s="47" t="s">
        <v>200</v>
      </c>
      <c r="E106" s="44"/>
      <c r="F106" s="39"/>
      <c r="G106" s="100">
        <f t="shared" si="44"/>
        <v>0</v>
      </c>
      <c r="H106" s="101">
        <f t="shared" si="45"/>
        <v>0</v>
      </c>
      <c r="I106" s="6"/>
      <c r="J106" s="38"/>
      <c r="K106" s="101">
        <f t="shared" si="46"/>
        <v>0</v>
      </c>
      <c r="L106" s="8"/>
      <c r="M106" s="38"/>
      <c r="N106" s="101">
        <f t="shared" si="47"/>
        <v>0</v>
      </c>
      <c r="O106" s="6"/>
      <c r="P106" s="38"/>
      <c r="Q106" s="101">
        <f t="shared" si="48"/>
        <v>0</v>
      </c>
      <c r="R106" s="6"/>
      <c r="S106" s="38"/>
      <c r="T106" s="101">
        <f t="shared" si="49"/>
        <v>0</v>
      </c>
      <c r="U106" s="6"/>
      <c r="V106" s="38"/>
      <c r="W106" s="101">
        <f t="shared" si="50"/>
        <v>0</v>
      </c>
      <c r="X106" s="6"/>
      <c r="Y106" s="36"/>
      <c r="Z106" s="36"/>
      <c r="AA106" s="36"/>
      <c r="AB106" s="36"/>
      <c r="AC106" s="36"/>
      <c r="AD106" s="36"/>
      <c r="AE106" s="36"/>
      <c r="AF106" s="36"/>
      <c r="AG106" s="36"/>
      <c r="AH106" s="36"/>
      <c r="AI106" s="6"/>
      <c r="AJ106" s="6"/>
    </row>
    <row r="107" spans="1:36" s="11" customFormat="1" ht="12.75" x14ac:dyDescent="0.2">
      <c r="A107" s="6"/>
      <c r="B107" s="6"/>
      <c r="C107" s="43"/>
      <c r="D107" s="47" t="s">
        <v>200</v>
      </c>
      <c r="E107" s="44"/>
      <c r="F107" s="39"/>
      <c r="G107" s="100">
        <f t="shared" si="44"/>
        <v>0</v>
      </c>
      <c r="H107" s="101">
        <f t="shared" si="45"/>
        <v>0</v>
      </c>
      <c r="I107" s="6"/>
      <c r="J107" s="38"/>
      <c r="K107" s="101">
        <f t="shared" si="46"/>
        <v>0</v>
      </c>
      <c r="L107" s="8"/>
      <c r="M107" s="38"/>
      <c r="N107" s="101">
        <f t="shared" si="47"/>
        <v>0</v>
      </c>
      <c r="O107" s="6"/>
      <c r="P107" s="38"/>
      <c r="Q107" s="101">
        <f t="shared" si="48"/>
        <v>0</v>
      </c>
      <c r="R107" s="6"/>
      <c r="S107" s="38"/>
      <c r="T107" s="101">
        <f t="shared" si="49"/>
        <v>0</v>
      </c>
      <c r="U107" s="6"/>
      <c r="V107" s="38"/>
      <c r="W107" s="101">
        <f t="shared" si="50"/>
        <v>0</v>
      </c>
      <c r="X107" s="6"/>
      <c r="Y107" s="36"/>
      <c r="Z107" s="36"/>
      <c r="AA107" s="36"/>
      <c r="AB107" s="36"/>
      <c r="AC107" s="36"/>
      <c r="AD107" s="36"/>
      <c r="AE107" s="36"/>
      <c r="AF107" s="36"/>
      <c r="AG107" s="36"/>
      <c r="AH107" s="36"/>
      <c r="AI107" s="6"/>
      <c r="AJ107" s="6"/>
    </row>
    <row r="108" spans="1:36" s="11" customFormat="1" ht="12.75" x14ac:dyDescent="0.2">
      <c r="A108" s="6"/>
      <c r="B108" s="6"/>
      <c r="C108" s="43"/>
      <c r="D108" s="47" t="s">
        <v>200</v>
      </c>
      <c r="E108" s="44"/>
      <c r="F108" s="39"/>
      <c r="G108" s="100">
        <f t="shared" si="44"/>
        <v>0</v>
      </c>
      <c r="H108" s="101">
        <f t="shared" si="45"/>
        <v>0</v>
      </c>
      <c r="I108" s="6"/>
      <c r="J108" s="38"/>
      <c r="K108" s="101">
        <f t="shared" si="46"/>
        <v>0</v>
      </c>
      <c r="L108" s="8"/>
      <c r="M108" s="38"/>
      <c r="N108" s="101">
        <f t="shared" si="47"/>
        <v>0</v>
      </c>
      <c r="O108" s="6"/>
      <c r="P108" s="38"/>
      <c r="Q108" s="101">
        <f t="shared" si="48"/>
        <v>0</v>
      </c>
      <c r="R108" s="6"/>
      <c r="S108" s="38"/>
      <c r="T108" s="101">
        <f t="shared" si="49"/>
        <v>0</v>
      </c>
      <c r="U108" s="6"/>
      <c r="V108" s="38"/>
      <c r="W108" s="101">
        <f t="shared" si="50"/>
        <v>0</v>
      </c>
      <c r="X108" s="6"/>
      <c r="Y108" s="36"/>
      <c r="Z108" s="36"/>
      <c r="AA108" s="36"/>
      <c r="AB108" s="36"/>
      <c r="AC108" s="36"/>
      <c r="AD108" s="36"/>
      <c r="AE108" s="36"/>
      <c r="AF108" s="36"/>
      <c r="AG108" s="36"/>
      <c r="AH108" s="36"/>
      <c r="AI108" s="6"/>
      <c r="AJ108" s="6"/>
    </row>
    <row r="109" spans="1:36" s="11" customFormat="1" ht="12.75" x14ac:dyDescent="0.2">
      <c r="A109" s="6"/>
      <c r="B109" s="6"/>
      <c r="C109" s="43"/>
      <c r="D109" s="47" t="s">
        <v>200</v>
      </c>
      <c r="E109" s="44"/>
      <c r="F109" s="39"/>
      <c r="G109" s="100">
        <f t="shared" si="44"/>
        <v>0</v>
      </c>
      <c r="H109" s="101">
        <f t="shared" si="45"/>
        <v>0</v>
      </c>
      <c r="I109" s="6"/>
      <c r="J109" s="38"/>
      <c r="K109" s="101">
        <f t="shared" si="46"/>
        <v>0</v>
      </c>
      <c r="L109" s="8"/>
      <c r="M109" s="38"/>
      <c r="N109" s="101">
        <f t="shared" si="47"/>
        <v>0</v>
      </c>
      <c r="O109" s="6"/>
      <c r="P109" s="38"/>
      <c r="Q109" s="101">
        <f t="shared" si="48"/>
        <v>0</v>
      </c>
      <c r="R109" s="6"/>
      <c r="S109" s="38"/>
      <c r="T109" s="101">
        <f t="shared" si="49"/>
        <v>0</v>
      </c>
      <c r="U109" s="6"/>
      <c r="V109" s="38"/>
      <c r="W109" s="101">
        <f t="shared" si="50"/>
        <v>0</v>
      </c>
      <c r="X109" s="6"/>
      <c r="Y109" s="36"/>
      <c r="Z109" s="36"/>
      <c r="AA109" s="36"/>
      <c r="AB109" s="36"/>
      <c r="AC109" s="36"/>
      <c r="AD109" s="36"/>
      <c r="AE109" s="36"/>
      <c r="AF109" s="36"/>
      <c r="AG109" s="36"/>
      <c r="AH109" s="36"/>
      <c r="AI109" s="6"/>
      <c r="AJ109" s="6"/>
    </row>
    <row r="110" spans="1:36" s="11" customFormat="1" ht="12.75" x14ac:dyDescent="0.2">
      <c r="A110" s="6"/>
      <c r="B110" s="6"/>
      <c r="C110" s="43"/>
      <c r="D110" s="47" t="s">
        <v>200</v>
      </c>
      <c r="E110" s="44"/>
      <c r="F110" s="39"/>
      <c r="G110" s="100">
        <f t="shared" si="44"/>
        <v>0</v>
      </c>
      <c r="H110" s="101">
        <f t="shared" si="45"/>
        <v>0</v>
      </c>
      <c r="I110" s="6"/>
      <c r="J110" s="38"/>
      <c r="K110" s="101">
        <f t="shared" si="46"/>
        <v>0</v>
      </c>
      <c r="L110" s="8"/>
      <c r="M110" s="38"/>
      <c r="N110" s="101">
        <f t="shared" si="47"/>
        <v>0</v>
      </c>
      <c r="O110" s="6"/>
      <c r="P110" s="38"/>
      <c r="Q110" s="101">
        <f t="shared" si="48"/>
        <v>0</v>
      </c>
      <c r="R110" s="6"/>
      <c r="S110" s="38"/>
      <c r="T110" s="101">
        <f t="shared" si="49"/>
        <v>0</v>
      </c>
      <c r="U110" s="6"/>
      <c r="V110" s="38"/>
      <c r="W110" s="101">
        <f t="shared" si="50"/>
        <v>0</v>
      </c>
      <c r="X110" s="6"/>
      <c r="Y110" s="36"/>
      <c r="Z110" s="36"/>
      <c r="AA110" s="36"/>
      <c r="AB110" s="36"/>
      <c r="AC110" s="36"/>
      <c r="AD110" s="36"/>
      <c r="AE110" s="36"/>
      <c r="AF110" s="36"/>
      <c r="AG110" s="36"/>
      <c r="AH110" s="36"/>
      <c r="AI110" s="6"/>
      <c r="AJ110" s="6"/>
    </row>
    <row r="111" spans="1:36" s="11" customFormat="1" ht="12.75" x14ac:dyDescent="0.2">
      <c r="A111" s="6"/>
      <c r="B111" s="6"/>
      <c r="C111" s="43"/>
      <c r="D111" s="47" t="s">
        <v>200</v>
      </c>
      <c r="E111" s="44"/>
      <c r="F111" s="39"/>
      <c r="G111" s="100">
        <f t="shared" si="44"/>
        <v>0</v>
      </c>
      <c r="H111" s="101">
        <f t="shared" si="45"/>
        <v>0</v>
      </c>
      <c r="I111" s="6"/>
      <c r="J111" s="38"/>
      <c r="K111" s="101">
        <f t="shared" si="46"/>
        <v>0</v>
      </c>
      <c r="L111" s="8"/>
      <c r="M111" s="38"/>
      <c r="N111" s="101">
        <f t="shared" si="47"/>
        <v>0</v>
      </c>
      <c r="O111" s="6"/>
      <c r="P111" s="38"/>
      <c r="Q111" s="101">
        <f t="shared" si="48"/>
        <v>0</v>
      </c>
      <c r="R111" s="6"/>
      <c r="S111" s="38"/>
      <c r="T111" s="101">
        <f t="shared" si="49"/>
        <v>0</v>
      </c>
      <c r="U111" s="6"/>
      <c r="V111" s="38"/>
      <c r="W111" s="101">
        <f t="shared" si="50"/>
        <v>0</v>
      </c>
      <c r="X111" s="6"/>
      <c r="Y111" s="36"/>
      <c r="Z111" s="36"/>
      <c r="AA111" s="36"/>
      <c r="AB111" s="36"/>
      <c r="AC111" s="36"/>
      <c r="AD111" s="36"/>
      <c r="AE111" s="36"/>
      <c r="AF111" s="36"/>
      <c r="AG111" s="36"/>
      <c r="AH111" s="36"/>
      <c r="AI111" s="6"/>
      <c r="AJ111" s="6"/>
    </row>
    <row r="112" spans="1:36" s="11" customFormat="1" ht="12.75" x14ac:dyDescent="0.2">
      <c r="A112" s="6"/>
      <c r="B112" s="6"/>
      <c r="C112" s="43"/>
      <c r="D112" s="47" t="s">
        <v>200</v>
      </c>
      <c r="E112" s="44"/>
      <c r="F112" s="39"/>
      <c r="G112" s="100">
        <f t="shared" si="44"/>
        <v>0</v>
      </c>
      <c r="H112" s="101">
        <f t="shared" si="45"/>
        <v>0</v>
      </c>
      <c r="I112" s="6"/>
      <c r="J112" s="38"/>
      <c r="K112" s="101">
        <f t="shared" si="46"/>
        <v>0</v>
      </c>
      <c r="L112" s="8"/>
      <c r="M112" s="38"/>
      <c r="N112" s="101">
        <f t="shared" si="47"/>
        <v>0</v>
      </c>
      <c r="O112" s="6"/>
      <c r="P112" s="38"/>
      <c r="Q112" s="101">
        <f t="shared" si="48"/>
        <v>0</v>
      </c>
      <c r="R112" s="6"/>
      <c r="S112" s="38"/>
      <c r="T112" s="101">
        <f t="shared" si="49"/>
        <v>0</v>
      </c>
      <c r="U112" s="6"/>
      <c r="V112" s="38"/>
      <c r="W112" s="101">
        <f t="shared" si="50"/>
        <v>0</v>
      </c>
      <c r="X112" s="6"/>
      <c r="Y112" s="36"/>
      <c r="Z112" s="36"/>
      <c r="AA112" s="36"/>
      <c r="AB112" s="36"/>
      <c r="AC112" s="36"/>
      <c r="AD112" s="36"/>
      <c r="AE112" s="36"/>
      <c r="AF112" s="36"/>
      <c r="AG112" s="36"/>
      <c r="AH112" s="36"/>
      <c r="AI112" s="6"/>
      <c r="AJ112" s="6"/>
    </row>
    <row r="113" spans="1:36" s="11" customFormat="1" ht="12.75" x14ac:dyDescent="0.2">
      <c r="A113" s="6"/>
      <c r="B113" s="6"/>
      <c r="C113" s="43"/>
      <c r="D113" s="47" t="s">
        <v>200</v>
      </c>
      <c r="E113" s="44"/>
      <c r="F113" s="39"/>
      <c r="G113" s="100">
        <f t="shared" si="44"/>
        <v>0</v>
      </c>
      <c r="H113" s="101">
        <f t="shared" si="45"/>
        <v>0</v>
      </c>
      <c r="I113" s="6"/>
      <c r="J113" s="38"/>
      <c r="K113" s="101">
        <f t="shared" si="46"/>
        <v>0</v>
      </c>
      <c r="L113" s="8"/>
      <c r="M113" s="38"/>
      <c r="N113" s="101">
        <f t="shared" si="47"/>
        <v>0</v>
      </c>
      <c r="O113" s="6"/>
      <c r="P113" s="38"/>
      <c r="Q113" s="101">
        <f t="shared" si="48"/>
        <v>0</v>
      </c>
      <c r="R113" s="6"/>
      <c r="S113" s="38"/>
      <c r="T113" s="101">
        <f t="shared" si="49"/>
        <v>0</v>
      </c>
      <c r="U113" s="6"/>
      <c r="V113" s="38"/>
      <c r="W113" s="101">
        <f t="shared" si="50"/>
        <v>0</v>
      </c>
      <c r="X113" s="6"/>
      <c r="Y113" s="36"/>
      <c r="Z113" s="36"/>
      <c r="AA113" s="36"/>
      <c r="AB113" s="36"/>
      <c r="AC113" s="36"/>
      <c r="AD113" s="36"/>
      <c r="AE113" s="36"/>
      <c r="AF113" s="36"/>
      <c r="AG113" s="36"/>
      <c r="AH113" s="36"/>
      <c r="AI113" s="6"/>
      <c r="AJ113" s="6"/>
    </row>
    <row r="114" spans="1:36" ht="12.75" x14ac:dyDescent="0.2">
      <c r="C114" s="43"/>
      <c r="D114" s="47" t="s">
        <v>200</v>
      </c>
      <c r="E114" s="44"/>
      <c r="F114" s="39"/>
      <c r="G114" s="100">
        <f t="shared" si="44"/>
        <v>0</v>
      </c>
      <c r="H114" s="101">
        <f t="shared" si="45"/>
        <v>0</v>
      </c>
      <c r="J114" s="38"/>
      <c r="K114" s="101">
        <f t="shared" si="46"/>
        <v>0</v>
      </c>
      <c r="L114" s="8"/>
      <c r="M114" s="38"/>
      <c r="N114" s="101">
        <f t="shared" si="47"/>
        <v>0</v>
      </c>
      <c r="P114" s="38"/>
      <c r="Q114" s="101">
        <f t="shared" si="48"/>
        <v>0</v>
      </c>
      <c r="S114" s="38"/>
      <c r="T114" s="101">
        <f t="shared" si="49"/>
        <v>0</v>
      </c>
      <c r="V114" s="38"/>
      <c r="W114" s="101">
        <f t="shared" si="50"/>
        <v>0</v>
      </c>
      <c r="Y114" s="36"/>
      <c r="Z114" s="36"/>
      <c r="AA114" s="36"/>
      <c r="AB114" s="36"/>
      <c r="AC114" s="36"/>
      <c r="AD114" s="36"/>
      <c r="AE114" s="36"/>
      <c r="AF114" s="36"/>
      <c r="AG114" s="36"/>
      <c r="AH114" s="36"/>
      <c r="AI114" s="6"/>
      <c r="AJ114" s="6"/>
    </row>
    <row r="115" spans="1:36" ht="12.75" x14ac:dyDescent="0.2">
      <c r="C115" s="43"/>
      <c r="D115" s="47" t="s">
        <v>200</v>
      </c>
      <c r="E115" s="44"/>
      <c r="F115" s="39"/>
      <c r="G115" s="100">
        <f t="shared" si="44"/>
        <v>0</v>
      </c>
      <c r="H115" s="101">
        <f t="shared" si="45"/>
        <v>0</v>
      </c>
      <c r="J115" s="38"/>
      <c r="K115" s="101">
        <f t="shared" si="46"/>
        <v>0</v>
      </c>
      <c r="L115" s="8"/>
      <c r="M115" s="38"/>
      <c r="N115" s="101">
        <f t="shared" si="47"/>
        <v>0</v>
      </c>
      <c r="P115" s="38"/>
      <c r="Q115" s="101">
        <f t="shared" si="48"/>
        <v>0</v>
      </c>
      <c r="S115" s="38"/>
      <c r="T115" s="101">
        <f t="shared" si="49"/>
        <v>0</v>
      </c>
      <c r="V115" s="38"/>
      <c r="W115" s="101">
        <f t="shared" si="50"/>
        <v>0</v>
      </c>
      <c r="Y115" s="36"/>
      <c r="Z115" s="36"/>
      <c r="AA115" s="36"/>
      <c r="AB115" s="36"/>
      <c r="AC115" s="36"/>
      <c r="AD115" s="36"/>
      <c r="AE115" s="36"/>
      <c r="AF115" s="36"/>
      <c r="AG115" s="36"/>
      <c r="AH115" s="36"/>
      <c r="AI115" s="6"/>
      <c r="AJ115" s="6"/>
    </row>
    <row r="116" spans="1:36" ht="12.75" x14ac:dyDescent="0.2">
      <c r="C116" s="43"/>
      <c r="D116" s="47" t="s">
        <v>200</v>
      </c>
      <c r="E116" s="44"/>
      <c r="F116" s="39"/>
      <c r="G116" s="100">
        <f t="shared" ref="G116:H117" si="51">J116+M116+P116+S116+V116</f>
        <v>0</v>
      </c>
      <c r="H116" s="101">
        <f t="shared" si="51"/>
        <v>0</v>
      </c>
      <c r="J116" s="38"/>
      <c r="K116" s="101">
        <f>ROUND(J116*$F116,0)</f>
        <v>0</v>
      </c>
      <c r="L116" s="8"/>
      <c r="M116" s="38"/>
      <c r="N116" s="101">
        <f>ROUND(M116*$F116,0)</f>
        <v>0</v>
      </c>
      <c r="P116" s="38"/>
      <c r="Q116" s="101">
        <f>ROUND(P116*$F116,0)</f>
        <v>0</v>
      </c>
      <c r="S116" s="38"/>
      <c r="T116" s="101">
        <f>ROUND(S116*$F116,0)</f>
        <v>0</v>
      </c>
      <c r="V116" s="38"/>
      <c r="W116" s="101">
        <f>ROUND(V116*$F116,0)</f>
        <v>0</v>
      </c>
      <c r="Y116" s="36"/>
      <c r="Z116" s="36"/>
      <c r="AA116" s="36"/>
      <c r="AB116" s="36"/>
      <c r="AC116" s="36"/>
      <c r="AD116" s="36"/>
      <c r="AE116" s="36"/>
      <c r="AF116" s="36"/>
      <c r="AG116" s="36"/>
      <c r="AH116" s="36"/>
      <c r="AI116" s="6"/>
      <c r="AJ116" s="6"/>
    </row>
    <row r="117" spans="1:36" ht="12.75" x14ac:dyDescent="0.2">
      <c r="C117" s="43"/>
      <c r="D117" s="47" t="s">
        <v>200</v>
      </c>
      <c r="E117" s="44"/>
      <c r="F117" s="39"/>
      <c r="G117" s="100">
        <f t="shared" si="51"/>
        <v>0</v>
      </c>
      <c r="H117" s="101">
        <f t="shared" si="51"/>
        <v>0</v>
      </c>
      <c r="J117" s="38"/>
      <c r="K117" s="101">
        <f>ROUND(J117*$F117,0)</f>
        <v>0</v>
      </c>
      <c r="L117" s="8"/>
      <c r="M117" s="38"/>
      <c r="N117" s="101">
        <f>ROUND(M117*$F117,0)</f>
        <v>0</v>
      </c>
      <c r="P117" s="38"/>
      <c r="Q117" s="101">
        <f>ROUND(P117*$F117,0)</f>
        <v>0</v>
      </c>
      <c r="S117" s="38"/>
      <c r="T117" s="101">
        <f>ROUND(S117*$F117,0)</f>
        <v>0</v>
      </c>
      <c r="V117" s="38"/>
      <c r="W117" s="101">
        <f>ROUND(V117*$F117,0)</f>
        <v>0</v>
      </c>
      <c r="Y117" s="36"/>
      <c r="Z117" s="36"/>
      <c r="AA117" s="36"/>
      <c r="AB117" s="36"/>
      <c r="AC117" s="36"/>
      <c r="AD117" s="36"/>
      <c r="AE117" s="36"/>
      <c r="AF117" s="36"/>
      <c r="AG117" s="36"/>
      <c r="AH117" s="36"/>
      <c r="AI117" s="6"/>
      <c r="AJ117" s="6"/>
    </row>
    <row r="118" spans="1:36" x14ac:dyDescent="0.15">
      <c r="B118" s="89"/>
      <c r="C118" s="89"/>
      <c r="D118" s="89"/>
      <c r="F118" s="9"/>
      <c r="G118" s="104"/>
      <c r="H118" s="105"/>
      <c r="Y118" s="106"/>
      <c r="Z118" s="106"/>
      <c r="AA118" s="106"/>
      <c r="AB118" s="106"/>
      <c r="AC118" s="106"/>
      <c r="AD118" s="106"/>
      <c r="AE118" s="106"/>
      <c r="AF118" s="106"/>
      <c r="AG118" s="106"/>
      <c r="AH118" s="106"/>
      <c r="AI118" s="6"/>
      <c r="AJ118" s="6"/>
    </row>
    <row r="119" spans="1:36" x14ac:dyDescent="0.15">
      <c r="B119" s="107" t="s">
        <v>78</v>
      </c>
      <c r="G119" s="100">
        <f>SUM(G103:G118)</f>
        <v>0</v>
      </c>
      <c r="H119" s="101">
        <f>SUM(H103:H118)</f>
        <v>0</v>
      </c>
      <c r="J119" s="100">
        <f>SUM(J103:J118)</f>
        <v>0</v>
      </c>
      <c r="K119" s="101">
        <f>SUM(K103:K118)</f>
        <v>0</v>
      </c>
      <c r="M119" s="100">
        <f>SUM(M103:M118)</f>
        <v>0</v>
      </c>
      <c r="N119" s="101">
        <f>SUM(N103:N118)</f>
        <v>0</v>
      </c>
      <c r="P119" s="100">
        <f>SUM(P103:P118)</f>
        <v>0</v>
      </c>
      <c r="Q119" s="101">
        <f>SUM(Q103:Q118)</f>
        <v>0</v>
      </c>
      <c r="S119" s="100">
        <f>SUM(S103:S118)</f>
        <v>0</v>
      </c>
      <c r="T119" s="101">
        <f>SUM(T103:T118)</f>
        <v>0</v>
      </c>
      <c r="V119" s="100">
        <f>SUM(V103:V118)</f>
        <v>0</v>
      </c>
      <c r="W119" s="101">
        <f>SUM(W103:W118)</f>
        <v>0</v>
      </c>
      <c r="Y119" s="108">
        <f t="shared" ref="Y119:AH119" si="52">SUM(Y103:Y118)</f>
        <v>0</v>
      </c>
      <c r="Z119" s="108">
        <f t="shared" si="52"/>
        <v>0</v>
      </c>
      <c r="AA119" s="108">
        <f t="shared" si="52"/>
        <v>0</v>
      </c>
      <c r="AB119" s="108">
        <f t="shared" si="52"/>
        <v>0</v>
      </c>
      <c r="AC119" s="108">
        <f t="shared" si="52"/>
        <v>0</v>
      </c>
      <c r="AD119" s="108">
        <f t="shared" si="52"/>
        <v>0</v>
      </c>
      <c r="AE119" s="108">
        <f t="shared" si="52"/>
        <v>0</v>
      </c>
      <c r="AF119" s="108">
        <f t="shared" si="52"/>
        <v>0</v>
      </c>
      <c r="AG119" s="108">
        <f t="shared" si="52"/>
        <v>0</v>
      </c>
      <c r="AH119" s="108">
        <f t="shared" si="52"/>
        <v>0</v>
      </c>
      <c r="AI119" s="109">
        <f>SUM(Y119:AH119)</f>
        <v>0</v>
      </c>
      <c r="AJ119" s="110" t="str">
        <f>IF(AI119=H119,"","Amount should be equal to amount in Total budget (column H). Please check.")</f>
        <v/>
      </c>
    </row>
    <row r="120" spans="1:36" ht="12" customHeight="1" x14ac:dyDescent="0.15">
      <c r="B120" s="107"/>
      <c r="Y120" s="106"/>
      <c r="Z120" s="106"/>
      <c r="AA120" s="106"/>
      <c r="AB120" s="106"/>
      <c r="AC120" s="106"/>
      <c r="AD120" s="106"/>
      <c r="AE120" s="106"/>
      <c r="AF120" s="106"/>
      <c r="AG120" s="106"/>
      <c r="AH120" s="106"/>
      <c r="AI120" s="6"/>
      <c r="AJ120" s="6"/>
    </row>
    <row r="121" spans="1:36" ht="19.7" customHeight="1" x14ac:dyDescent="0.15">
      <c r="A121" s="6" t="s">
        <v>95</v>
      </c>
      <c r="B121" s="6" t="s">
        <v>96</v>
      </c>
      <c r="C121" s="87" t="s">
        <v>85</v>
      </c>
      <c r="D121" s="87"/>
      <c r="E121" s="88"/>
      <c r="F121" s="93" t="s">
        <v>146</v>
      </c>
      <c r="G121" s="91"/>
      <c r="H121" s="94" t="s">
        <v>78</v>
      </c>
      <c r="K121" s="105" t="s">
        <v>78</v>
      </c>
      <c r="N121" s="105" t="s">
        <v>78</v>
      </c>
      <c r="Q121" s="105" t="s">
        <v>78</v>
      </c>
      <c r="T121" s="105" t="s">
        <v>78</v>
      </c>
      <c r="W121" s="105" t="s">
        <v>78</v>
      </c>
      <c r="Y121" s="113"/>
      <c r="Z121" s="113"/>
      <c r="AA121" s="113"/>
      <c r="AB121" s="113"/>
      <c r="AC121" s="113"/>
      <c r="AD121" s="113"/>
      <c r="AE121" s="113"/>
      <c r="AF121" s="113"/>
      <c r="AG121" s="113"/>
      <c r="AH121" s="113"/>
      <c r="AI121" s="6"/>
      <c r="AJ121" s="6"/>
    </row>
    <row r="122" spans="1:36" s="11" customFormat="1" x14ac:dyDescent="0.15">
      <c r="A122" s="6"/>
      <c r="B122" s="6"/>
      <c r="C122" s="43"/>
      <c r="D122" s="45"/>
      <c r="E122" s="45"/>
      <c r="F122" s="47" t="s">
        <v>200</v>
      </c>
      <c r="G122" s="49"/>
      <c r="H122" s="101">
        <f>K122+N122+Q122+T122+W122</f>
        <v>0</v>
      </c>
      <c r="I122" s="6"/>
      <c r="J122" s="6"/>
      <c r="K122" s="37"/>
      <c r="L122" s="6"/>
      <c r="M122" s="6"/>
      <c r="N122" s="37"/>
      <c r="O122" s="6"/>
      <c r="P122" s="6"/>
      <c r="Q122" s="37"/>
      <c r="R122" s="6"/>
      <c r="S122" s="6"/>
      <c r="T122" s="37"/>
      <c r="U122" s="6"/>
      <c r="V122" s="6"/>
      <c r="W122" s="37"/>
      <c r="X122" s="6"/>
      <c r="Y122" s="36"/>
      <c r="Z122" s="36"/>
      <c r="AA122" s="36"/>
      <c r="AB122" s="36"/>
      <c r="AC122" s="36"/>
      <c r="AD122" s="36"/>
      <c r="AE122" s="36"/>
      <c r="AF122" s="36"/>
      <c r="AG122" s="36"/>
      <c r="AH122" s="36"/>
      <c r="AI122" s="6"/>
      <c r="AJ122" s="6"/>
    </row>
    <row r="123" spans="1:36" s="11" customFormat="1" x14ac:dyDescent="0.15">
      <c r="A123" s="6"/>
      <c r="B123" s="6"/>
      <c r="C123" s="43"/>
      <c r="D123" s="45"/>
      <c r="E123" s="45"/>
      <c r="F123" s="47" t="s">
        <v>200</v>
      </c>
      <c r="G123" s="49"/>
      <c r="H123" s="101">
        <f t="shared" ref="H123:H135" si="53">K123+N123+Q123+T123+W123</f>
        <v>0</v>
      </c>
      <c r="I123" s="6"/>
      <c r="J123" s="6"/>
      <c r="K123" s="37"/>
      <c r="L123" s="6"/>
      <c r="M123" s="6"/>
      <c r="N123" s="37"/>
      <c r="O123" s="6"/>
      <c r="P123" s="6"/>
      <c r="Q123" s="37"/>
      <c r="R123" s="6"/>
      <c r="S123" s="6"/>
      <c r="T123" s="37"/>
      <c r="U123" s="6"/>
      <c r="V123" s="6"/>
      <c r="W123" s="37"/>
      <c r="X123" s="6"/>
      <c r="Y123" s="36"/>
      <c r="Z123" s="36"/>
      <c r="AA123" s="36"/>
      <c r="AB123" s="36"/>
      <c r="AC123" s="36"/>
      <c r="AD123" s="36"/>
      <c r="AE123" s="36"/>
      <c r="AF123" s="36"/>
      <c r="AG123" s="36"/>
      <c r="AH123" s="36"/>
      <c r="AI123" s="6"/>
      <c r="AJ123" s="6"/>
    </row>
    <row r="124" spans="1:36" s="11" customFormat="1" x14ac:dyDescent="0.15">
      <c r="A124" s="6"/>
      <c r="B124" s="6"/>
      <c r="C124" s="43"/>
      <c r="D124" s="45"/>
      <c r="E124" s="45"/>
      <c r="F124" s="47" t="s">
        <v>200</v>
      </c>
      <c r="G124" s="49"/>
      <c r="H124" s="101">
        <f t="shared" si="53"/>
        <v>0</v>
      </c>
      <c r="I124" s="6"/>
      <c r="J124" s="6"/>
      <c r="K124" s="37"/>
      <c r="L124" s="6"/>
      <c r="M124" s="6"/>
      <c r="N124" s="37"/>
      <c r="O124" s="6"/>
      <c r="P124" s="6"/>
      <c r="Q124" s="37"/>
      <c r="R124" s="6"/>
      <c r="S124" s="6"/>
      <c r="T124" s="37"/>
      <c r="U124" s="6"/>
      <c r="V124" s="6"/>
      <c r="W124" s="37"/>
      <c r="X124" s="6"/>
      <c r="Y124" s="36"/>
      <c r="Z124" s="36"/>
      <c r="AA124" s="36"/>
      <c r="AB124" s="36"/>
      <c r="AC124" s="36"/>
      <c r="AD124" s="36"/>
      <c r="AE124" s="36"/>
      <c r="AF124" s="36"/>
      <c r="AG124" s="36"/>
      <c r="AH124" s="36"/>
      <c r="AI124" s="6"/>
      <c r="AJ124" s="6"/>
    </row>
    <row r="125" spans="1:36" s="11" customFormat="1" x14ac:dyDescent="0.15">
      <c r="A125" s="6"/>
      <c r="B125" s="6"/>
      <c r="C125" s="43"/>
      <c r="D125" s="45"/>
      <c r="E125" s="45"/>
      <c r="F125" s="47" t="s">
        <v>200</v>
      </c>
      <c r="G125" s="49"/>
      <c r="H125" s="101">
        <f t="shared" si="53"/>
        <v>0</v>
      </c>
      <c r="I125" s="6"/>
      <c r="J125" s="6"/>
      <c r="K125" s="37"/>
      <c r="L125" s="6"/>
      <c r="M125" s="6"/>
      <c r="N125" s="37"/>
      <c r="O125" s="6"/>
      <c r="P125" s="6"/>
      <c r="Q125" s="37"/>
      <c r="R125" s="6"/>
      <c r="S125" s="6"/>
      <c r="T125" s="37"/>
      <c r="U125" s="6"/>
      <c r="V125" s="6"/>
      <c r="W125" s="37"/>
      <c r="X125" s="6"/>
      <c r="Y125" s="36"/>
      <c r="Z125" s="36"/>
      <c r="AA125" s="36"/>
      <c r="AB125" s="36"/>
      <c r="AC125" s="36"/>
      <c r="AD125" s="36"/>
      <c r="AE125" s="36"/>
      <c r="AF125" s="36"/>
      <c r="AG125" s="36"/>
      <c r="AH125" s="36"/>
      <c r="AI125" s="6"/>
      <c r="AJ125" s="6"/>
    </row>
    <row r="126" spans="1:36" s="11" customFormat="1" x14ac:dyDescent="0.15">
      <c r="A126" s="6"/>
      <c r="B126" s="6"/>
      <c r="C126" s="43"/>
      <c r="D126" s="45"/>
      <c r="E126" s="45"/>
      <c r="F126" s="47" t="s">
        <v>200</v>
      </c>
      <c r="G126" s="49"/>
      <c r="H126" s="101">
        <f t="shared" si="53"/>
        <v>0</v>
      </c>
      <c r="I126" s="6"/>
      <c r="J126" s="6"/>
      <c r="K126" s="37"/>
      <c r="L126" s="6"/>
      <c r="M126" s="6"/>
      <c r="N126" s="37"/>
      <c r="O126" s="6"/>
      <c r="P126" s="6"/>
      <c r="Q126" s="37"/>
      <c r="R126" s="6"/>
      <c r="S126" s="6"/>
      <c r="T126" s="37"/>
      <c r="U126" s="6"/>
      <c r="V126" s="6"/>
      <c r="W126" s="37"/>
      <c r="X126" s="6"/>
      <c r="Y126" s="36"/>
      <c r="Z126" s="36"/>
      <c r="AA126" s="36"/>
      <c r="AB126" s="36"/>
      <c r="AC126" s="36"/>
      <c r="AD126" s="36"/>
      <c r="AE126" s="36"/>
      <c r="AF126" s="36"/>
      <c r="AG126" s="36"/>
      <c r="AH126" s="36"/>
      <c r="AI126" s="6"/>
      <c r="AJ126" s="6"/>
    </row>
    <row r="127" spans="1:36" s="11" customFormat="1" x14ac:dyDescent="0.15">
      <c r="A127" s="6"/>
      <c r="B127" s="6"/>
      <c r="C127" s="43"/>
      <c r="D127" s="45"/>
      <c r="E127" s="45"/>
      <c r="F127" s="47" t="s">
        <v>200</v>
      </c>
      <c r="G127" s="49"/>
      <c r="H127" s="101">
        <f t="shared" si="53"/>
        <v>0</v>
      </c>
      <c r="I127" s="6"/>
      <c r="J127" s="6"/>
      <c r="K127" s="37"/>
      <c r="L127" s="6"/>
      <c r="M127" s="6"/>
      <c r="N127" s="37"/>
      <c r="O127" s="6"/>
      <c r="P127" s="6"/>
      <c r="Q127" s="37"/>
      <c r="R127" s="6"/>
      <c r="S127" s="6"/>
      <c r="T127" s="37"/>
      <c r="U127" s="6"/>
      <c r="V127" s="6"/>
      <c r="W127" s="37"/>
      <c r="X127" s="6"/>
      <c r="Y127" s="36"/>
      <c r="Z127" s="36"/>
      <c r="AA127" s="36"/>
      <c r="AB127" s="36"/>
      <c r="AC127" s="36"/>
      <c r="AD127" s="36"/>
      <c r="AE127" s="36"/>
      <c r="AF127" s="36"/>
      <c r="AG127" s="36"/>
      <c r="AH127" s="36"/>
      <c r="AI127" s="6"/>
      <c r="AJ127" s="6"/>
    </row>
    <row r="128" spans="1:36" s="11" customFormat="1" x14ac:dyDescent="0.15">
      <c r="A128" s="6"/>
      <c r="B128" s="6"/>
      <c r="C128" s="43"/>
      <c r="D128" s="45"/>
      <c r="E128" s="45"/>
      <c r="F128" s="47" t="s">
        <v>200</v>
      </c>
      <c r="G128" s="49"/>
      <c r="H128" s="101">
        <f t="shared" si="53"/>
        <v>0</v>
      </c>
      <c r="I128" s="6"/>
      <c r="J128" s="6"/>
      <c r="K128" s="37"/>
      <c r="L128" s="6"/>
      <c r="M128" s="6"/>
      <c r="N128" s="37"/>
      <c r="O128" s="6"/>
      <c r="P128" s="6"/>
      <c r="Q128" s="37"/>
      <c r="R128" s="6"/>
      <c r="S128" s="6"/>
      <c r="T128" s="37"/>
      <c r="U128" s="6"/>
      <c r="V128" s="6"/>
      <c r="W128" s="37"/>
      <c r="X128" s="6"/>
      <c r="Y128" s="36"/>
      <c r="Z128" s="36"/>
      <c r="AA128" s="36"/>
      <c r="AB128" s="36"/>
      <c r="AC128" s="36"/>
      <c r="AD128" s="36"/>
      <c r="AE128" s="36"/>
      <c r="AF128" s="36"/>
      <c r="AG128" s="36"/>
      <c r="AH128" s="36"/>
      <c r="AI128" s="6"/>
      <c r="AJ128" s="6"/>
    </row>
    <row r="129" spans="1:36" s="11" customFormat="1" x14ac:dyDescent="0.15">
      <c r="A129" s="6"/>
      <c r="B129" s="6"/>
      <c r="C129" s="43"/>
      <c r="D129" s="45"/>
      <c r="E129" s="45"/>
      <c r="F129" s="47" t="s">
        <v>200</v>
      </c>
      <c r="G129" s="49"/>
      <c r="H129" s="101">
        <f t="shared" si="53"/>
        <v>0</v>
      </c>
      <c r="I129" s="6"/>
      <c r="J129" s="6"/>
      <c r="K129" s="37"/>
      <c r="L129" s="6"/>
      <c r="M129" s="6"/>
      <c r="N129" s="37"/>
      <c r="O129" s="6"/>
      <c r="P129" s="6"/>
      <c r="Q129" s="37"/>
      <c r="R129" s="6"/>
      <c r="S129" s="6"/>
      <c r="T129" s="37"/>
      <c r="U129" s="6"/>
      <c r="V129" s="6"/>
      <c r="W129" s="37"/>
      <c r="X129" s="6"/>
      <c r="Y129" s="36"/>
      <c r="Z129" s="36"/>
      <c r="AA129" s="36"/>
      <c r="AB129" s="36"/>
      <c r="AC129" s="36"/>
      <c r="AD129" s="36"/>
      <c r="AE129" s="36"/>
      <c r="AF129" s="36"/>
      <c r="AG129" s="36"/>
      <c r="AH129" s="36"/>
      <c r="AI129" s="6"/>
      <c r="AJ129" s="6"/>
    </row>
    <row r="130" spans="1:36" s="11" customFormat="1" x14ac:dyDescent="0.15">
      <c r="A130" s="6"/>
      <c r="B130" s="6"/>
      <c r="C130" s="43"/>
      <c r="D130" s="45"/>
      <c r="E130" s="45"/>
      <c r="F130" s="47" t="s">
        <v>200</v>
      </c>
      <c r="G130" s="49"/>
      <c r="H130" s="101">
        <f t="shared" si="53"/>
        <v>0</v>
      </c>
      <c r="I130" s="6"/>
      <c r="J130" s="6"/>
      <c r="K130" s="37"/>
      <c r="L130" s="6"/>
      <c r="M130" s="6"/>
      <c r="N130" s="37"/>
      <c r="O130" s="6"/>
      <c r="P130" s="6"/>
      <c r="Q130" s="37"/>
      <c r="R130" s="6"/>
      <c r="S130" s="6"/>
      <c r="T130" s="37"/>
      <c r="U130" s="6"/>
      <c r="V130" s="6"/>
      <c r="W130" s="37"/>
      <c r="X130" s="6"/>
      <c r="Y130" s="36"/>
      <c r="Z130" s="36"/>
      <c r="AA130" s="36"/>
      <c r="AB130" s="36"/>
      <c r="AC130" s="36"/>
      <c r="AD130" s="36"/>
      <c r="AE130" s="36"/>
      <c r="AF130" s="36"/>
      <c r="AG130" s="36"/>
      <c r="AH130" s="36"/>
      <c r="AI130" s="6"/>
      <c r="AJ130" s="6"/>
    </row>
    <row r="131" spans="1:36" s="11" customFormat="1" x14ac:dyDescent="0.15">
      <c r="A131" s="6"/>
      <c r="B131" s="6"/>
      <c r="C131" s="43"/>
      <c r="D131" s="45"/>
      <c r="E131" s="45"/>
      <c r="F131" s="47" t="s">
        <v>200</v>
      </c>
      <c r="G131" s="49"/>
      <c r="H131" s="101">
        <f t="shared" si="53"/>
        <v>0</v>
      </c>
      <c r="I131" s="6"/>
      <c r="J131" s="6"/>
      <c r="K131" s="37"/>
      <c r="L131" s="6"/>
      <c r="M131" s="6"/>
      <c r="N131" s="37"/>
      <c r="O131" s="6"/>
      <c r="P131" s="6"/>
      <c r="Q131" s="37"/>
      <c r="R131" s="6"/>
      <c r="S131" s="6"/>
      <c r="T131" s="37"/>
      <c r="U131" s="6"/>
      <c r="V131" s="6"/>
      <c r="W131" s="37"/>
      <c r="X131" s="6"/>
      <c r="Y131" s="36"/>
      <c r="Z131" s="36"/>
      <c r="AA131" s="36"/>
      <c r="AB131" s="36"/>
      <c r="AC131" s="36"/>
      <c r="AD131" s="36"/>
      <c r="AE131" s="36"/>
      <c r="AF131" s="36"/>
      <c r="AG131" s="36"/>
      <c r="AH131" s="36"/>
      <c r="AI131" s="6"/>
      <c r="AJ131" s="6"/>
    </row>
    <row r="132" spans="1:36" s="11" customFormat="1" x14ac:dyDescent="0.15">
      <c r="A132" s="6"/>
      <c r="B132" s="6"/>
      <c r="C132" s="43"/>
      <c r="D132" s="45"/>
      <c r="E132" s="45"/>
      <c r="F132" s="47" t="s">
        <v>200</v>
      </c>
      <c r="G132" s="49"/>
      <c r="H132" s="101">
        <f t="shared" si="53"/>
        <v>0</v>
      </c>
      <c r="I132" s="6"/>
      <c r="J132" s="6"/>
      <c r="K132" s="37"/>
      <c r="L132" s="6"/>
      <c r="M132" s="6"/>
      <c r="N132" s="37"/>
      <c r="O132" s="6"/>
      <c r="P132" s="6"/>
      <c r="Q132" s="37"/>
      <c r="R132" s="6"/>
      <c r="S132" s="6"/>
      <c r="T132" s="37"/>
      <c r="U132" s="6"/>
      <c r="V132" s="6"/>
      <c r="W132" s="37"/>
      <c r="X132" s="6"/>
      <c r="Y132" s="36"/>
      <c r="Z132" s="36"/>
      <c r="AA132" s="36"/>
      <c r="AB132" s="36"/>
      <c r="AC132" s="36"/>
      <c r="AD132" s="36"/>
      <c r="AE132" s="36"/>
      <c r="AF132" s="36"/>
      <c r="AG132" s="36"/>
      <c r="AH132" s="36"/>
      <c r="AI132" s="6"/>
      <c r="AJ132" s="6"/>
    </row>
    <row r="133" spans="1:36" s="11" customFormat="1" x14ac:dyDescent="0.15">
      <c r="A133" s="6"/>
      <c r="B133" s="6"/>
      <c r="C133" s="43"/>
      <c r="D133" s="45"/>
      <c r="E133" s="45"/>
      <c r="F133" s="47" t="s">
        <v>200</v>
      </c>
      <c r="G133" s="49"/>
      <c r="H133" s="101">
        <f t="shared" si="53"/>
        <v>0</v>
      </c>
      <c r="I133" s="6"/>
      <c r="J133" s="6"/>
      <c r="K133" s="37"/>
      <c r="L133" s="6"/>
      <c r="M133" s="6"/>
      <c r="N133" s="37"/>
      <c r="O133" s="6"/>
      <c r="P133" s="6"/>
      <c r="Q133" s="37"/>
      <c r="R133" s="6"/>
      <c r="S133" s="6"/>
      <c r="T133" s="37"/>
      <c r="U133" s="6"/>
      <c r="V133" s="6"/>
      <c r="W133" s="37"/>
      <c r="X133" s="6"/>
      <c r="Y133" s="36"/>
      <c r="Z133" s="36"/>
      <c r="AA133" s="36"/>
      <c r="AB133" s="36"/>
      <c r="AC133" s="36"/>
      <c r="AD133" s="36"/>
      <c r="AE133" s="36"/>
      <c r="AF133" s="36"/>
      <c r="AG133" s="36"/>
      <c r="AH133" s="36"/>
      <c r="AI133" s="6"/>
      <c r="AJ133" s="6"/>
    </row>
    <row r="134" spans="1:36" s="11" customFormat="1" x14ac:dyDescent="0.15">
      <c r="A134" s="6"/>
      <c r="B134" s="6"/>
      <c r="C134" s="43"/>
      <c r="D134" s="45"/>
      <c r="E134" s="45"/>
      <c r="F134" s="47" t="s">
        <v>200</v>
      </c>
      <c r="G134" s="49"/>
      <c r="H134" s="101">
        <f t="shared" si="53"/>
        <v>0</v>
      </c>
      <c r="I134" s="6"/>
      <c r="J134" s="6"/>
      <c r="K134" s="37"/>
      <c r="L134" s="6"/>
      <c r="M134" s="6"/>
      <c r="N134" s="37"/>
      <c r="O134" s="6"/>
      <c r="P134" s="6"/>
      <c r="Q134" s="37"/>
      <c r="R134" s="6"/>
      <c r="S134" s="6"/>
      <c r="T134" s="37"/>
      <c r="U134" s="6"/>
      <c r="V134" s="6"/>
      <c r="W134" s="37"/>
      <c r="X134" s="6"/>
      <c r="Y134" s="36"/>
      <c r="Z134" s="36"/>
      <c r="AA134" s="36"/>
      <c r="AB134" s="36"/>
      <c r="AC134" s="36"/>
      <c r="AD134" s="36"/>
      <c r="AE134" s="36"/>
      <c r="AF134" s="36"/>
      <c r="AG134" s="36"/>
      <c r="AH134" s="36"/>
      <c r="AI134" s="6"/>
      <c r="AJ134" s="6"/>
    </row>
    <row r="135" spans="1:36" s="11" customFormat="1" x14ac:dyDescent="0.15">
      <c r="A135" s="6"/>
      <c r="B135" s="6"/>
      <c r="C135" s="43"/>
      <c r="D135" s="45"/>
      <c r="E135" s="45"/>
      <c r="F135" s="47" t="s">
        <v>200</v>
      </c>
      <c r="G135" s="49"/>
      <c r="H135" s="101">
        <f t="shared" si="53"/>
        <v>0</v>
      </c>
      <c r="I135" s="6"/>
      <c r="J135" s="6"/>
      <c r="K135" s="37"/>
      <c r="L135" s="6"/>
      <c r="M135" s="6"/>
      <c r="N135" s="37"/>
      <c r="O135" s="6"/>
      <c r="P135" s="6"/>
      <c r="Q135" s="37"/>
      <c r="R135" s="6"/>
      <c r="S135" s="6"/>
      <c r="T135" s="37"/>
      <c r="U135" s="6"/>
      <c r="V135" s="6"/>
      <c r="W135" s="37"/>
      <c r="X135" s="6"/>
      <c r="Y135" s="36"/>
      <c r="Z135" s="36"/>
      <c r="AA135" s="36"/>
      <c r="AB135" s="36"/>
      <c r="AC135" s="36"/>
      <c r="AD135" s="36"/>
      <c r="AE135" s="36"/>
      <c r="AF135" s="36"/>
      <c r="AG135" s="36"/>
      <c r="AH135" s="36"/>
      <c r="AI135" s="6"/>
      <c r="AJ135" s="6"/>
    </row>
    <row r="136" spans="1:36" x14ac:dyDescent="0.15">
      <c r="C136" s="43"/>
      <c r="D136" s="45"/>
      <c r="E136" s="45"/>
      <c r="F136" s="47" t="s">
        <v>200</v>
      </c>
      <c r="G136" s="49"/>
      <c r="H136" s="101">
        <f>K136+N136+Q136+T136+W136</f>
        <v>0</v>
      </c>
      <c r="K136" s="37"/>
      <c r="N136" s="37"/>
      <c r="Q136" s="37"/>
      <c r="T136" s="37"/>
      <c r="W136" s="37"/>
      <c r="Y136" s="36"/>
      <c r="Z136" s="36"/>
      <c r="AA136" s="36"/>
      <c r="AB136" s="36"/>
      <c r="AC136" s="36"/>
      <c r="AD136" s="36"/>
      <c r="AE136" s="36"/>
      <c r="AF136" s="36"/>
      <c r="AG136" s="36"/>
      <c r="AH136" s="36"/>
      <c r="AI136" s="6"/>
      <c r="AJ136" s="6"/>
    </row>
    <row r="137" spans="1:36" x14ac:dyDescent="0.15">
      <c r="C137" s="118"/>
      <c r="D137" s="118"/>
      <c r="K137" s="8"/>
      <c r="N137" s="8"/>
      <c r="Q137" s="8"/>
      <c r="T137" s="8"/>
      <c r="W137" s="8"/>
      <c r="Y137" s="106"/>
      <c r="Z137" s="106"/>
      <c r="AA137" s="106"/>
      <c r="AB137" s="106"/>
      <c r="AC137" s="106"/>
      <c r="AD137" s="106"/>
      <c r="AE137" s="106"/>
      <c r="AF137" s="106"/>
      <c r="AG137" s="106"/>
      <c r="AH137" s="106"/>
      <c r="AI137" s="6"/>
      <c r="AJ137" s="6"/>
    </row>
    <row r="138" spans="1:36" x14ac:dyDescent="0.15">
      <c r="B138" s="107" t="s">
        <v>78</v>
      </c>
      <c r="H138" s="101">
        <f>SUM(H122:H137)</f>
        <v>0</v>
      </c>
      <c r="K138" s="101">
        <f>SUM(K122:K137)</f>
        <v>0</v>
      </c>
      <c r="N138" s="101">
        <f>SUM(N122:N137)</f>
        <v>0</v>
      </c>
      <c r="Q138" s="101">
        <f>SUM(Q122:Q137)</f>
        <v>0</v>
      </c>
      <c r="T138" s="101">
        <f>SUM(T122:T137)</f>
        <v>0</v>
      </c>
      <c r="W138" s="101">
        <f>SUM(W122:W137)</f>
        <v>0</v>
      </c>
      <c r="Y138" s="108">
        <f t="shared" ref="Y138:AH138" si="54">SUM(Y122:Y137)</f>
        <v>0</v>
      </c>
      <c r="Z138" s="108">
        <f t="shared" si="54"/>
        <v>0</v>
      </c>
      <c r="AA138" s="108">
        <f t="shared" si="54"/>
        <v>0</v>
      </c>
      <c r="AB138" s="108">
        <f t="shared" si="54"/>
        <v>0</v>
      </c>
      <c r="AC138" s="108">
        <f t="shared" si="54"/>
        <v>0</v>
      </c>
      <c r="AD138" s="108">
        <f t="shared" si="54"/>
        <v>0</v>
      </c>
      <c r="AE138" s="108">
        <f t="shared" si="54"/>
        <v>0</v>
      </c>
      <c r="AF138" s="108">
        <f t="shared" si="54"/>
        <v>0</v>
      </c>
      <c r="AG138" s="108">
        <f t="shared" si="54"/>
        <v>0</v>
      </c>
      <c r="AH138" s="108">
        <f t="shared" si="54"/>
        <v>0</v>
      </c>
      <c r="AI138" s="109">
        <f>SUM(Y138:AH138)</f>
        <v>0</v>
      </c>
      <c r="AJ138" s="110" t="str">
        <f>IF(AI138=H138,"","Amount should be equal to amount in Total budget (column H). Please check.")</f>
        <v/>
      </c>
    </row>
    <row r="139" spans="1:36" x14ac:dyDescent="0.15">
      <c r="B139" s="107"/>
      <c r="Y139" s="106"/>
      <c r="Z139" s="106"/>
      <c r="AA139" s="106"/>
      <c r="AB139" s="106"/>
      <c r="AC139" s="106"/>
      <c r="AD139" s="106"/>
      <c r="AE139" s="106"/>
      <c r="AF139" s="106"/>
      <c r="AG139" s="106"/>
      <c r="AH139" s="106"/>
      <c r="AI139" s="6"/>
      <c r="AJ139" s="6"/>
    </row>
    <row r="140" spans="1:36" x14ac:dyDescent="0.15">
      <c r="A140" s="6" t="s">
        <v>97</v>
      </c>
      <c r="B140" s="6" t="s">
        <v>98</v>
      </c>
      <c r="C140" s="87" t="s">
        <v>85</v>
      </c>
      <c r="D140" s="102"/>
      <c r="E140" s="102"/>
      <c r="F140" s="6"/>
      <c r="G140" s="102"/>
      <c r="H140" s="6"/>
      <c r="I140" s="87"/>
      <c r="J140" s="87"/>
      <c r="K140" s="87"/>
      <c r="L140" s="87"/>
      <c r="M140" s="87"/>
      <c r="N140" s="87"/>
      <c r="O140" s="87"/>
      <c r="P140" s="87"/>
      <c r="Q140" s="87"/>
      <c r="R140" s="87"/>
      <c r="S140" s="87"/>
      <c r="T140" s="87"/>
      <c r="U140" s="87"/>
      <c r="V140" s="87"/>
      <c r="W140" s="87"/>
      <c r="X140" s="87"/>
      <c r="Y140" s="106"/>
      <c r="Z140" s="106"/>
      <c r="AA140" s="106"/>
      <c r="AB140" s="106"/>
      <c r="AC140" s="106"/>
      <c r="AD140" s="106"/>
      <c r="AE140" s="106"/>
      <c r="AF140" s="106"/>
      <c r="AG140" s="106"/>
      <c r="AH140" s="106"/>
      <c r="AI140" s="6"/>
      <c r="AJ140" s="6"/>
    </row>
    <row r="141" spans="1:36" x14ac:dyDescent="0.15">
      <c r="C141" s="119" t="s">
        <v>145</v>
      </c>
      <c r="D141" s="120"/>
      <c r="E141" s="120"/>
      <c r="F141" s="87" t="s">
        <v>146</v>
      </c>
      <c r="G141" s="120"/>
      <c r="H141" s="95" t="s">
        <v>78</v>
      </c>
      <c r="I141" s="87"/>
      <c r="J141" s="87"/>
      <c r="K141" s="105" t="s">
        <v>78</v>
      </c>
      <c r="L141" s="87"/>
      <c r="M141" s="87"/>
      <c r="N141" s="105" t="s">
        <v>78</v>
      </c>
      <c r="O141" s="87"/>
      <c r="P141" s="87"/>
      <c r="Q141" s="105" t="s">
        <v>78</v>
      </c>
      <c r="R141" s="87"/>
      <c r="S141" s="87"/>
      <c r="T141" s="105" t="s">
        <v>78</v>
      </c>
      <c r="U141" s="87"/>
      <c r="V141" s="87"/>
      <c r="W141" s="105" t="s">
        <v>78</v>
      </c>
      <c r="X141" s="87"/>
      <c r="Y141" s="113"/>
      <c r="Z141" s="113"/>
      <c r="AA141" s="113"/>
      <c r="AB141" s="113"/>
      <c r="AC141" s="113"/>
      <c r="AD141" s="113"/>
      <c r="AE141" s="113"/>
      <c r="AF141" s="113"/>
      <c r="AG141" s="113"/>
      <c r="AH141" s="113"/>
      <c r="AI141" s="6"/>
      <c r="AJ141" s="6"/>
    </row>
    <row r="142" spans="1:36" s="11" customFormat="1" x14ac:dyDescent="0.15">
      <c r="A142" s="6"/>
      <c r="B142" s="6"/>
      <c r="C142" s="43"/>
      <c r="D142" s="45"/>
      <c r="E142" s="45"/>
      <c r="F142" s="47" t="s">
        <v>200</v>
      </c>
      <c r="G142" s="46"/>
      <c r="H142" s="101">
        <f>K142+N142+Q142+T142+W142</f>
        <v>0</v>
      </c>
      <c r="I142" s="6"/>
      <c r="J142" s="6"/>
      <c r="K142" s="37"/>
      <c r="L142" s="6"/>
      <c r="M142" s="6"/>
      <c r="N142" s="37"/>
      <c r="O142" s="6"/>
      <c r="P142" s="6"/>
      <c r="Q142" s="37"/>
      <c r="R142" s="6"/>
      <c r="S142" s="6"/>
      <c r="T142" s="37"/>
      <c r="U142" s="6"/>
      <c r="V142" s="6"/>
      <c r="W142" s="37"/>
      <c r="X142" s="87"/>
      <c r="Y142" s="36"/>
      <c r="Z142" s="36"/>
      <c r="AA142" s="36"/>
      <c r="AB142" s="36"/>
      <c r="AC142" s="36"/>
      <c r="AD142" s="36"/>
      <c r="AE142" s="36"/>
      <c r="AF142" s="36"/>
      <c r="AG142" s="36"/>
      <c r="AH142" s="36"/>
      <c r="AI142" s="6"/>
      <c r="AJ142" s="6"/>
    </row>
    <row r="143" spans="1:36" s="11" customFormat="1" x14ac:dyDescent="0.15">
      <c r="A143" s="6"/>
      <c r="B143" s="6"/>
      <c r="C143" s="43"/>
      <c r="D143" s="45"/>
      <c r="E143" s="45"/>
      <c r="F143" s="47" t="s">
        <v>200</v>
      </c>
      <c r="G143" s="46"/>
      <c r="H143" s="101">
        <f t="shared" ref="H143:H150" si="55">K143+N143+Q143+T143+W143</f>
        <v>0</v>
      </c>
      <c r="I143" s="6"/>
      <c r="J143" s="6"/>
      <c r="K143" s="37"/>
      <c r="L143" s="6"/>
      <c r="M143" s="6"/>
      <c r="N143" s="37"/>
      <c r="O143" s="6"/>
      <c r="P143" s="6"/>
      <c r="Q143" s="37"/>
      <c r="R143" s="6"/>
      <c r="S143" s="6"/>
      <c r="T143" s="37"/>
      <c r="U143" s="6"/>
      <c r="V143" s="6"/>
      <c r="W143" s="37"/>
      <c r="X143" s="87"/>
      <c r="Y143" s="36"/>
      <c r="Z143" s="36"/>
      <c r="AA143" s="36"/>
      <c r="AB143" s="36"/>
      <c r="AC143" s="36"/>
      <c r="AD143" s="36"/>
      <c r="AE143" s="36"/>
      <c r="AF143" s="36"/>
      <c r="AG143" s="36"/>
      <c r="AH143" s="36"/>
      <c r="AI143" s="6"/>
      <c r="AJ143" s="6"/>
    </row>
    <row r="144" spans="1:36" s="11" customFormat="1" x14ac:dyDescent="0.15">
      <c r="A144" s="6"/>
      <c r="B144" s="6"/>
      <c r="C144" s="43"/>
      <c r="D144" s="45"/>
      <c r="E144" s="45"/>
      <c r="F144" s="47" t="s">
        <v>200</v>
      </c>
      <c r="G144" s="46"/>
      <c r="H144" s="101">
        <f t="shared" si="55"/>
        <v>0</v>
      </c>
      <c r="I144" s="6"/>
      <c r="J144" s="6"/>
      <c r="K144" s="37"/>
      <c r="L144" s="6"/>
      <c r="M144" s="6"/>
      <c r="N144" s="37"/>
      <c r="O144" s="6"/>
      <c r="P144" s="6"/>
      <c r="Q144" s="37"/>
      <c r="R144" s="6"/>
      <c r="S144" s="6"/>
      <c r="T144" s="37"/>
      <c r="U144" s="6"/>
      <c r="V144" s="6"/>
      <c r="W144" s="37"/>
      <c r="X144" s="87"/>
      <c r="Y144" s="36"/>
      <c r="Z144" s="36"/>
      <c r="AA144" s="36"/>
      <c r="AB144" s="36"/>
      <c r="AC144" s="36"/>
      <c r="AD144" s="36"/>
      <c r="AE144" s="36"/>
      <c r="AF144" s="36"/>
      <c r="AG144" s="36"/>
      <c r="AH144" s="36"/>
      <c r="AI144" s="6"/>
      <c r="AJ144" s="6"/>
    </row>
    <row r="145" spans="1:36" s="11" customFormat="1" x14ac:dyDescent="0.15">
      <c r="A145" s="6"/>
      <c r="B145" s="6"/>
      <c r="C145" s="43"/>
      <c r="D145" s="45"/>
      <c r="E145" s="45"/>
      <c r="F145" s="47" t="s">
        <v>200</v>
      </c>
      <c r="G145" s="46"/>
      <c r="H145" s="101">
        <f t="shared" si="55"/>
        <v>0</v>
      </c>
      <c r="I145" s="6"/>
      <c r="J145" s="6"/>
      <c r="K145" s="37"/>
      <c r="L145" s="6"/>
      <c r="M145" s="6"/>
      <c r="N145" s="37"/>
      <c r="O145" s="6"/>
      <c r="P145" s="6"/>
      <c r="Q145" s="37"/>
      <c r="R145" s="6"/>
      <c r="S145" s="6"/>
      <c r="T145" s="37"/>
      <c r="U145" s="6"/>
      <c r="V145" s="6"/>
      <c r="W145" s="37"/>
      <c r="X145" s="87"/>
      <c r="Y145" s="36"/>
      <c r="Z145" s="36"/>
      <c r="AA145" s="36"/>
      <c r="AB145" s="36"/>
      <c r="AC145" s="36"/>
      <c r="AD145" s="36"/>
      <c r="AE145" s="36"/>
      <c r="AF145" s="36"/>
      <c r="AG145" s="36"/>
      <c r="AH145" s="36"/>
      <c r="AI145" s="6"/>
      <c r="AJ145" s="6"/>
    </row>
    <row r="146" spans="1:36" s="11" customFormat="1" x14ac:dyDescent="0.15">
      <c r="A146" s="6"/>
      <c r="B146" s="6"/>
      <c r="C146" s="43"/>
      <c r="D146" s="45"/>
      <c r="E146" s="45"/>
      <c r="F146" s="47" t="s">
        <v>200</v>
      </c>
      <c r="G146" s="46"/>
      <c r="H146" s="101">
        <f t="shared" si="55"/>
        <v>0</v>
      </c>
      <c r="I146" s="6"/>
      <c r="J146" s="6"/>
      <c r="K146" s="37"/>
      <c r="L146" s="6"/>
      <c r="M146" s="6"/>
      <c r="N146" s="37"/>
      <c r="O146" s="6"/>
      <c r="P146" s="6"/>
      <c r="Q146" s="37"/>
      <c r="R146" s="6"/>
      <c r="S146" s="6"/>
      <c r="T146" s="37"/>
      <c r="U146" s="6"/>
      <c r="V146" s="6"/>
      <c r="W146" s="37"/>
      <c r="X146" s="87"/>
      <c r="Y146" s="36"/>
      <c r="Z146" s="36"/>
      <c r="AA146" s="36"/>
      <c r="AB146" s="36"/>
      <c r="AC146" s="36"/>
      <c r="AD146" s="36"/>
      <c r="AE146" s="36"/>
      <c r="AF146" s="36"/>
      <c r="AG146" s="36"/>
      <c r="AH146" s="36"/>
      <c r="AI146" s="6"/>
      <c r="AJ146" s="6"/>
    </row>
    <row r="147" spans="1:36" s="11" customFormat="1" x14ac:dyDescent="0.15">
      <c r="A147" s="6"/>
      <c r="B147" s="6"/>
      <c r="C147" s="43"/>
      <c r="D147" s="45"/>
      <c r="E147" s="45"/>
      <c r="F147" s="47" t="s">
        <v>200</v>
      </c>
      <c r="G147" s="46"/>
      <c r="H147" s="101">
        <f t="shared" si="55"/>
        <v>0</v>
      </c>
      <c r="I147" s="6"/>
      <c r="J147" s="6"/>
      <c r="K147" s="37"/>
      <c r="L147" s="6"/>
      <c r="M147" s="6"/>
      <c r="N147" s="37"/>
      <c r="O147" s="6"/>
      <c r="P147" s="6"/>
      <c r="Q147" s="37"/>
      <c r="R147" s="6"/>
      <c r="S147" s="6"/>
      <c r="T147" s="37"/>
      <c r="U147" s="6"/>
      <c r="V147" s="6"/>
      <c r="W147" s="37"/>
      <c r="X147" s="87"/>
      <c r="Y147" s="36"/>
      <c r="Z147" s="36"/>
      <c r="AA147" s="36"/>
      <c r="AB147" s="36"/>
      <c r="AC147" s="36"/>
      <c r="AD147" s="36"/>
      <c r="AE147" s="36"/>
      <c r="AF147" s="36"/>
      <c r="AG147" s="36"/>
      <c r="AH147" s="36"/>
      <c r="AI147" s="6"/>
      <c r="AJ147" s="6"/>
    </row>
    <row r="148" spans="1:36" s="11" customFormat="1" x14ac:dyDescent="0.15">
      <c r="A148" s="6"/>
      <c r="B148" s="6"/>
      <c r="C148" s="43"/>
      <c r="D148" s="45"/>
      <c r="E148" s="45"/>
      <c r="F148" s="47" t="s">
        <v>200</v>
      </c>
      <c r="G148" s="46"/>
      <c r="H148" s="101">
        <f t="shared" si="55"/>
        <v>0</v>
      </c>
      <c r="I148" s="6"/>
      <c r="J148" s="6"/>
      <c r="K148" s="37"/>
      <c r="L148" s="6"/>
      <c r="M148" s="6"/>
      <c r="N148" s="37"/>
      <c r="O148" s="6"/>
      <c r="P148" s="6"/>
      <c r="Q148" s="37"/>
      <c r="R148" s="6"/>
      <c r="S148" s="6"/>
      <c r="T148" s="37"/>
      <c r="U148" s="6"/>
      <c r="V148" s="6"/>
      <c r="W148" s="37"/>
      <c r="X148" s="87"/>
      <c r="Y148" s="36"/>
      <c r="Z148" s="36"/>
      <c r="AA148" s="36"/>
      <c r="AB148" s="36"/>
      <c r="AC148" s="36"/>
      <c r="AD148" s="36"/>
      <c r="AE148" s="36"/>
      <c r="AF148" s="36"/>
      <c r="AG148" s="36"/>
      <c r="AH148" s="36"/>
      <c r="AI148" s="6"/>
      <c r="AJ148" s="6"/>
    </row>
    <row r="149" spans="1:36" s="11" customFormat="1" x14ac:dyDescent="0.15">
      <c r="A149" s="6"/>
      <c r="B149" s="6"/>
      <c r="C149" s="43"/>
      <c r="D149" s="45"/>
      <c r="E149" s="45"/>
      <c r="F149" s="47" t="s">
        <v>200</v>
      </c>
      <c r="G149" s="46"/>
      <c r="H149" s="101">
        <f t="shared" si="55"/>
        <v>0</v>
      </c>
      <c r="I149" s="6"/>
      <c r="J149" s="6"/>
      <c r="K149" s="37"/>
      <c r="L149" s="6"/>
      <c r="M149" s="6"/>
      <c r="N149" s="37"/>
      <c r="O149" s="6"/>
      <c r="P149" s="6"/>
      <c r="Q149" s="37"/>
      <c r="R149" s="6"/>
      <c r="S149" s="6"/>
      <c r="T149" s="37"/>
      <c r="U149" s="6"/>
      <c r="V149" s="6"/>
      <c r="W149" s="37"/>
      <c r="X149" s="87"/>
      <c r="Y149" s="36"/>
      <c r="Z149" s="36"/>
      <c r="AA149" s="36"/>
      <c r="AB149" s="36"/>
      <c r="AC149" s="36"/>
      <c r="AD149" s="36"/>
      <c r="AE149" s="36"/>
      <c r="AF149" s="36"/>
      <c r="AG149" s="36"/>
      <c r="AH149" s="36"/>
      <c r="AI149" s="6"/>
      <c r="AJ149" s="6"/>
    </row>
    <row r="150" spans="1:36" s="11" customFormat="1" x14ac:dyDescent="0.15">
      <c r="A150" s="6"/>
      <c r="B150" s="6"/>
      <c r="C150" s="43"/>
      <c r="D150" s="45"/>
      <c r="E150" s="45"/>
      <c r="F150" s="47" t="s">
        <v>200</v>
      </c>
      <c r="G150" s="46"/>
      <c r="H150" s="101">
        <f t="shared" si="55"/>
        <v>0</v>
      </c>
      <c r="I150" s="6"/>
      <c r="J150" s="6"/>
      <c r="K150" s="37"/>
      <c r="L150" s="6"/>
      <c r="M150" s="6"/>
      <c r="N150" s="37"/>
      <c r="O150" s="6"/>
      <c r="P150" s="6"/>
      <c r="Q150" s="37"/>
      <c r="R150" s="6"/>
      <c r="S150" s="6"/>
      <c r="T150" s="37"/>
      <c r="U150" s="6"/>
      <c r="V150" s="6"/>
      <c r="W150" s="37"/>
      <c r="X150" s="87"/>
      <c r="Y150" s="36"/>
      <c r="Z150" s="36"/>
      <c r="AA150" s="36"/>
      <c r="AB150" s="36"/>
      <c r="AC150" s="36"/>
      <c r="AD150" s="36"/>
      <c r="AE150" s="36"/>
      <c r="AF150" s="36"/>
      <c r="AG150" s="36"/>
      <c r="AH150" s="36"/>
      <c r="AI150" s="6"/>
      <c r="AJ150" s="6"/>
    </row>
    <row r="151" spans="1:36" s="11" customFormat="1" x14ac:dyDescent="0.15">
      <c r="A151" s="6"/>
      <c r="B151" s="6"/>
      <c r="C151" s="43"/>
      <c r="D151" s="45"/>
      <c r="E151" s="45"/>
      <c r="F151" s="47" t="s">
        <v>200</v>
      </c>
      <c r="G151" s="46"/>
      <c r="H151" s="101">
        <f>K151+N151+Q151+T151+W151</f>
        <v>0</v>
      </c>
      <c r="I151" s="6"/>
      <c r="J151" s="6"/>
      <c r="K151" s="37"/>
      <c r="L151" s="6"/>
      <c r="M151" s="6"/>
      <c r="N151" s="37"/>
      <c r="O151" s="6"/>
      <c r="P151" s="6"/>
      <c r="Q151" s="37"/>
      <c r="R151" s="6"/>
      <c r="S151" s="6"/>
      <c r="T151" s="37"/>
      <c r="U151" s="6"/>
      <c r="V151" s="6"/>
      <c r="W151" s="37"/>
      <c r="X151" s="87"/>
      <c r="Y151" s="36"/>
      <c r="Z151" s="36"/>
      <c r="AA151" s="36"/>
      <c r="AB151" s="36"/>
      <c r="AC151" s="36"/>
      <c r="AD151" s="36"/>
      <c r="AE151" s="36"/>
      <c r="AF151" s="36"/>
      <c r="AG151" s="36"/>
      <c r="AH151" s="36"/>
      <c r="AI151" s="6"/>
      <c r="AJ151" s="6"/>
    </row>
    <row r="152" spans="1:36" x14ac:dyDescent="0.15">
      <c r="B152" s="89"/>
      <c r="K152" s="8"/>
      <c r="N152" s="8"/>
      <c r="Q152" s="8"/>
      <c r="T152" s="8"/>
      <c r="W152" s="8"/>
      <c r="Y152" s="106"/>
      <c r="Z152" s="106"/>
      <c r="AA152" s="106"/>
      <c r="AB152" s="106"/>
      <c r="AC152" s="106"/>
      <c r="AD152" s="106"/>
      <c r="AE152" s="106"/>
      <c r="AF152" s="106"/>
      <c r="AG152" s="106"/>
      <c r="AH152" s="106"/>
      <c r="AI152" s="6"/>
      <c r="AJ152" s="6"/>
    </row>
    <row r="153" spans="1:36" x14ac:dyDescent="0.15">
      <c r="B153" s="107" t="s">
        <v>78</v>
      </c>
      <c r="H153" s="101">
        <f>SUM(H142:H152)</f>
        <v>0</v>
      </c>
      <c r="K153" s="101">
        <f>SUM(K142:K152)</f>
        <v>0</v>
      </c>
      <c r="N153" s="101">
        <f>SUM(N142:N152)</f>
        <v>0</v>
      </c>
      <c r="Q153" s="101">
        <f>SUM(Q142:Q152)</f>
        <v>0</v>
      </c>
      <c r="T153" s="101">
        <f>SUM(T142:T152)</f>
        <v>0</v>
      </c>
      <c r="W153" s="101">
        <f>SUM(W142:W152)</f>
        <v>0</v>
      </c>
      <c r="Y153" s="108">
        <f t="shared" ref="Y153:AH153" si="56">SUM(Y142:Y152)</f>
        <v>0</v>
      </c>
      <c r="Z153" s="108">
        <f t="shared" si="56"/>
        <v>0</v>
      </c>
      <c r="AA153" s="108">
        <f t="shared" si="56"/>
        <v>0</v>
      </c>
      <c r="AB153" s="108">
        <f t="shared" si="56"/>
        <v>0</v>
      </c>
      <c r="AC153" s="108">
        <f>SUM(AC142:AC152)</f>
        <v>0</v>
      </c>
      <c r="AD153" s="108">
        <f t="shared" si="56"/>
        <v>0</v>
      </c>
      <c r="AE153" s="108">
        <f t="shared" si="56"/>
        <v>0</v>
      </c>
      <c r="AF153" s="108">
        <f t="shared" si="56"/>
        <v>0</v>
      </c>
      <c r="AG153" s="108">
        <f t="shared" si="56"/>
        <v>0</v>
      </c>
      <c r="AH153" s="108">
        <f t="shared" si="56"/>
        <v>0</v>
      </c>
      <c r="AI153" s="109">
        <f>SUM(Y153:AH153)</f>
        <v>0</v>
      </c>
      <c r="AJ153" s="110" t="str">
        <f>IF(AI153=H153,"","Amount should be equal to amount in Total budget (column H). Please check.")</f>
        <v/>
      </c>
    </row>
    <row r="154" spans="1:36" x14ac:dyDescent="0.15">
      <c r="B154" s="107"/>
      <c r="Y154" s="106"/>
      <c r="Z154" s="106"/>
      <c r="AA154" s="106"/>
      <c r="AB154" s="106"/>
      <c r="AC154" s="106"/>
      <c r="AD154" s="106"/>
      <c r="AE154" s="106"/>
      <c r="AF154" s="106"/>
      <c r="AG154" s="106"/>
      <c r="AH154" s="106"/>
      <c r="AI154" s="6"/>
      <c r="AJ154" s="6"/>
    </row>
    <row r="155" spans="1:36" x14ac:dyDescent="0.15">
      <c r="A155" s="6" t="s">
        <v>99</v>
      </c>
      <c r="B155" s="6" t="s">
        <v>100</v>
      </c>
      <c r="C155" s="91" t="s">
        <v>85</v>
      </c>
      <c r="D155" s="91"/>
      <c r="E155" s="92"/>
      <c r="F155" s="93" t="s">
        <v>146</v>
      </c>
      <c r="G155" s="91"/>
      <c r="H155" s="94" t="s">
        <v>78</v>
      </c>
      <c r="K155" s="105" t="s">
        <v>78</v>
      </c>
      <c r="N155" s="105" t="s">
        <v>78</v>
      </c>
      <c r="Q155" s="105" t="s">
        <v>78</v>
      </c>
      <c r="T155" s="105" t="s">
        <v>78</v>
      </c>
      <c r="W155" s="105" t="s">
        <v>78</v>
      </c>
      <c r="Y155" s="113"/>
      <c r="Z155" s="113"/>
      <c r="AA155" s="113"/>
      <c r="AB155" s="113"/>
      <c r="AC155" s="113"/>
      <c r="AD155" s="113"/>
      <c r="AE155" s="113"/>
      <c r="AF155" s="113"/>
      <c r="AG155" s="113"/>
      <c r="AH155" s="113"/>
      <c r="AI155" s="6"/>
      <c r="AJ155" s="6"/>
    </row>
    <row r="156" spans="1:36" s="11" customFormat="1" x14ac:dyDescent="0.15">
      <c r="A156" s="6"/>
      <c r="B156" s="102"/>
      <c r="C156" s="47"/>
      <c r="D156" s="48"/>
      <c r="E156" s="48"/>
      <c r="F156" s="47" t="s">
        <v>200</v>
      </c>
      <c r="G156" s="49"/>
      <c r="H156" s="101">
        <f>K156+N156+Q156+T156+W156</f>
        <v>0</v>
      </c>
      <c r="I156" s="6"/>
      <c r="J156" s="6"/>
      <c r="K156" s="37"/>
      <c r="L156" s="6"/>
      <c r="M156" s="6"/>
      <c r="N156" s="37"/>
      <c r="O156" s="6"/>
      <c r="P156" s="6"/>
      <c r="Q156" s="37"/>
      <c r="R156" s="6"/>
      <c r="S156" s="6"/>
      <c r="T156" s="37"/>
      <c r="U156" s="6"/>
      <c r="V156" s="6"/>
      <c r="W156" s="37"/>
      <c r="X156" s="6"/>
      <c r="Y156" s="36"/>
      <c r="Z156" s="36"/>
      <c r="AA156" s="36"/>
      <c r="AB156" s="36"/>
      <c r="AC156" s="36"/>
      <c r="AD156" s="36"/>
      <c r="AE156" s="36"/>
      <c r="AF156" s="36"/>
      <c r="AG156" s="36"/>
      <c r="AH156" s="36"/>
      <c r="AI156" s="6"/>
      <c r="AJ156" s="6"/>
    </row>
    <row r="157" spans="1:36" s="11" customFormat="1" x14ac:dyDescent="0.15">
      <c r="A157" s="6"/>
      <c r="B157" s="102"/>
      <c r="C157" s="47"/>
      <c r="D157" s="48"/>
      <c r="E157" s="48"/>
      <c r="F157" s="47" t="s">
        <v>200</v>
      </c>
      <c r="G157" s="49"/>
      <c r="H157" s="101">
        <f t="shared" ref="H157:H169" si="57">K157+N157+Q157+T157+W157</f>
        <v>0</v>
      </c>
      <c r="I157" s="6"/>
      <c r="J157" s="6"/>
      <c r="K157" s="37"/>
      <c r="L157" s="6"/>
      <c r="M157" s="6"/>
      <c r="N157" s="37"/>
      <c r="O157" s="6"/>
      <c r="P157" s="6"/>
      <c r="Q157" s="37"/>
      <c r="R157" s="6"/>
      <c r="S157" s="6"/>
      <c r="T157" s="37"/>
      <c r="U157" s="6"/>
      <c r="V157" s="6"/>
      <c r="W157" s="37"/>
      <c r="X157" s="6"/>
      <c r="Y157" s="36"/>
      <c r="Z157" s="36"/>
      <c r="AA157" s="36"/>
      <c r="AB157" s="36"/>
      <c r="AC157" s="36"/>
      <c r="AD157" s="36"/>
      <c r="AE157" s="36"/>
      <c r="AF157" s="36"/>
      <c r="AG157" s="36"/>
      <c r="AH157" s="36"/>
      <c r="AI157" s="6"/>
      <c r="AJ157" s="6"/>
    </row>
    <row r="158" spans="1:36" s="11" customFormat="1" x14ac:dyDescent="0.15">
      <c r="A158" s="6"/>
      <c r="B158" s="102"/>
      <c r="C158" s="47"/>
      <c r="D158" s="48"/>
      <c r="E158" s="48"/>
      <c r="F158" s="47" t="s">
        <v>200</v>
      </c>
      <c r="G158" s="49"/>
      <c r="H158" s="101">
        <f t="shared" si="57"/>
        <v>0</v>
      </c>
      <c r="I158" s="6"/>
      <c r="J158" s="6"/>
      <c r="K158" s="37"/>
      <c r="L158" s="6"/>
      <c r="M158" s="6"/>
      <c r="N158" s="37"/>
      <c r="O158" s="6"/>
      <c r="P158" s="6"/>
      <c r="Q158" s="37"/>
      <c r="R158" s="6"/>
      <c r="S158" s="6"/>
      <c r="T158" s="37"/>
      <c r="U158" s="6"/>
      <c r="V158" s="6"/>
      <c r="W158" s="37"/>
      <c r="X158" s="6"/>
      <c r="Y158" s="36"/>
      <c r="Z158" s="36"/>
      <c r="AA158" s="36"/>
      <c r="AB158" s="36"/>
      <c r="AC158" s="36"/>
      <c r="AD158" s="36"/>
      <c r="AE158" s="36"/>
      <c r="AF158" s="36"/>
      <c r="AG158" s="36"/>
      <c r="AH158" s="36"/>
      <c r="AI158" s="6"/>
      <c r="AJ158" s="6"/>
    </row>
    <row r="159" spans="1:36" s="11" customFormat="1" x14ac:dyDescent="0.15">
      <c r="A159" s="6"/>
      <c r="B159" s="102"/>
      <c r="C159" s="47"/>
      <c r="D159" s="48"/>
      <c r="E159" s="48"/>
      <c r="F159" s="47" t="s">
        <v>200</v>
      </c>
      <c r="G159" s="49"/>
      <c r="H159" s="101">
        <f t="shared" si="57"/>
        <v>0</v>
      </c>
      <c r="I159" s="6"/>
      <c r="J159" s="6"/>
      <c r="K159" s="37"/>
      <c r="L159" s="6"/>
      <c r="M159" s="6"/>
      <c r="N159" s="37"/>
      <c r="O159" s="6"/>
      <c r="P159" s="6"/>
      <c r="Q159" s="37"/>
      <c r="R159" s="6"/>
      <c r="S159" s="6"/>
      <c r="T159" s="37"/>
      <c r="U159" s="6"/>
      <c r="V159" s="6"/>
      <c r="W159" s="37"/>
      <c r="X159" s="6"/>
      <c r="Y159" s="36"/>
      <c r="Z159" s="36"/>
      <c r="AA159" s="36"/>
      <c r="AB159" s="36"/>
      <c r="AC159" s="36"/>
      <c r="AD159" s="36"/>
      <c r="AE159" s="36"/>
      <c r="AF159" s="36"/>
      <c r="AG159" s="36"/>
      <c r="AH159" s="36"/>
      <c r="AI159" s="6"/>
      <c r="AJ159" s="6"/>
    </row>
    <row r="160" spans="1:36" s="11" customFormat="1" x14ac:dyDescent="0.15">
      <c r="A160" s="6"/>
      <c r="B160" s="102"/>
      <c r="C160" s="47"/>
      <c r="D160" s="48"/>
      <c r="E160" s="48"/>
      <c r="F160" s="47" t="s">
        <v>200</v>
      </c>
      <c r="G160" s="49"/>
      <c r="H160" s="101">
        <f t="shared" si="57"/>
        <v>0</v>
      </c>
      <c r="I160" s="6"/>
      <c r="J160" s="6"/>
      <c r="K160" s="37"/>
      <c r="L160" s="6"/>
      <c r="M160" s="6"/>
      <c r="N160" s="37"/>
      <c r="O160" s="6"/>
      <c r="P160" s="6"/>
      <c r="Q160" s="37"/>
      <c r="R160" s="6"/>
      <c r="S160" s="6"/>
      <c r="T160" s="37"/>
      <c r="U160" s="6"/>
      <c r="V160" s="6"/>
      <c r="W160" s="37"/>
      <c r="X160" s="6"/>
      <c r="Y160" s="36"/>
      <c r="Z160" s="36"/>
      <c r="AA160" s="36"/>
      <c r="AB160" s="36"/>
      <c r="AC160" s="36"/>
      <c r="AD160" s="36"/>
      <c r="AE160" s="36"/>
      <c r="AF160" s="36"/>
      <c r="AG160" s="36"/>
      <c r="AH160" s="36"/>
      <c r="AI160" s="6"/>
      <c r="AJ160" s="6"/>
    </row>
    <row r="161" spans="1:36" s="11" customFormat="1" x14ac:dyDescent="0.15">
      <c r="A161" s="6"/>
      <c r="B161" s="102"/>
      <c r="C161" s="47"/>
      <c r="D161" s="48"/>
      <c r="E161" s="48"/>
      <c r="F161" s="47" t="s">
        <v>200</v>
      </c>
      <c r="G161" s="49"/>
      <c r="H161" s="101">
        <f t="shared" si="57"/>
        <v>0</v>
      </c>
      <c r="I161" s="6"/>
      <c r="J161" s="6"/>
      <c r="K161" s="37"/>
      <c r="L161" s="6"/>
      <c r="M161" s="6"/>
      <c r="N161" s="37"/>
      <c r="O161" s="6"/>
      <c r="P161" s="6"/>
      <c r="Q161" s="37"/>
      <c r="R161" s="6"/>
      <c r="S161" s="6"/>
      <c r="T161" s="37"/>
      <c r="U161" s="6"/>
      <c r="V161" s="6"/>
      <c r="W161" s="37"/>
      <c r="X161" s="6"/>
      <c r="Y161" s="36"/>
      <c r="Z161" s="36"/>
      <c r="AA161" s="36"/>
      <c r="AB161" s="36"/>
      <c r="AC161" s="36"/>
      <c r="AD161" s="36"/>
      <c r="AE161" s="36"/>
      <c r="AF161" s="36"/>
      <c r="AG161" s="36"/>
      <c r="AH161" s="36"/>
      <c r="AI161" s="6"/>
      <c r="AJ161" s="6"/>
    </row>
    <row r="162" spans="1:36" s="11" customFormat="1" x14ac:dyDescent="0.15">
      <c r="A162" s="6"/>
      <c r="B162" s="102"/>
      <c r="C162" s="47"/>
      <c r="D162" s="48"/>
      <c r="E162" s="48"/>
      <c r="F162" s="47" t="s">
        <v>200</v>
      </c>
      <c r="G162" s="49"/>
      <c r="H162" s="101">
        <f t="shared" si="57"/>
        <v>0</v>
      </c>
      <c r="I162" s="6"/>
      <c r="J162" s="6"/>
      <c r="K162" s="37"/>
      <c r="L162" s="6"/>
      <c r="M162" s="6"/>
      <c r="N162" s="37"/>
      <c r="O162" s="6"/>
      <c r="P162" s="6"/>
      <c r="Q162" s="37"/>
      <c r="R162" s="6"/>
      <c r="S162" s="6"/>
      <c r="T162" s="37"/>
      <c r="U162" s="6"/>
      <c r="V162" s="6"/>
      <c r="W162" s="37"/>
      <c r="X162" s="6"/>
      <c r="Y162" s="36"/>
      <c r="Z162" s="36"/>
      <c r="AA162" s="36"/>
      <c r="AB162" s="36"/>
      <c r="AC162" s="36"/>
      <c r="AD162" s="36"/>
      <c r="AE162" s="36"/>
      <c r="AF162" s="36"/>
      <c r="AG162" s="36"/>
      <c r="AH162" s="36"/>
      <c r="AI162" s="6"/>
      <c r="AJ162" s="6"/>
    </row>
    <row r="163" spans="1:36" s="11" customFormat="1" x14ac:dyDescent="0.15">
      <c r="A163" s="6"/>
      <c r="B163" s="102"/>
      <c r="C163" s="47"/>
      <c r="D163" s="48"/>
      <c r="E163" s="48"/>
      <c r="F163" s="47" t="s">
        <v>200</v>
      </c>
      <c r="G163" s="49"/>
      <c r="H163" s="101">
        <f t="shared" si="57"/>
        <v>0</v>
      </c>
      <c r="I163" s="6"/>
      <c r="J163" s="6"/>
      <c r="K163" s="37"/>
      <c r="L163" s="6"/>
      <c r="M163" s="6"/>
      <c r="N163" s="37"/>
      <c r="O163" s="6"/>
      <c r="P163" s="6"/>
      <c r="Q163" s="37"/>
      <c r="R163" s="6"/>
      <c r="S163" s="6"/>
      <c r="T163" s="37"/>
      <c r="U163" s="6"/>
      <c r="V163" s="6"/>
      <c r="W163" s="37"/>
      <c r="X163" s="6"/>
      <c r="Y163" s="36"/>
      <c r="Z163" s="36"/>
      <c r="AA163" s="36"/>
      <c r="AB163" s="36"/>
      <c r="AC163" s="36"/>
      <c r="AD163" s="36"/>
      <c r="AE163" s="36"/>
      <c r="AF163" s="36"/>
      <c r="AG163" s="36"/>
      <c r="AH163" s="36"/>
      <c r="AI163" s="6"/>
      <c r="AJ163" s="6"/>
    </row>
    <row r="164" spans="1:36" s="11" customFormat="1" x14ac:dyDescent="0.15">
      <c r="A164" s="6"/>
      <c r="B164" s="102"/>
      <c r="C164" s="47"/>
      <c r="D164" s="48"/>
      <c r="E164" s="48"/>
      <c r="F164" s="47" t="s">
        <v>200</v>
      </c>
      <c r="G164" s="49"/>
      <c r="H164" s="101">
        <f t="shared" si="57"/>
        <v>0</v>
      </c>
      <c r="I164" s="6"/>
      <c r="J164" s="6"/>
      <c r="K164" s="37"/>
      <c r="L164" s="6"/>
      <c r="M164" s="6"/>
      <c r="N164" s="37"/>
      <c r="O164" s="6"/>
      <c r="P164" s="6"/>
      <c r="Q164" s="37"/>
      <c r="R164" s="6"/>
      <c r="S164" s="6"/>
      <c r="T164" s="37"/>
      <c r="U164" s="6"/>
      <c r="V164" s="6"/>
      <c r="W164" s="37"/>
      <c r="X164" s="6"/>
      <c r="Y164" s="36"/>
      <c r="Z164" s="36"/>
      <c r="AA164" s="36"/>
      <c r="AB164" s="36"/>
      <c r="AC164" s="36"/>
      <c r="AD164" s="36"/>
      <c r="AE164" s="36"/>
      <c r="AF164" s="36"/>
      <c r="AG164" s="36"/>
      <c r="AH164" s="36"/>
      <c r="AI164" s="6"/>
      <c r="AJ164" s="6"/>
    </row>
    <row r="165" spans="1:36" s="11" customFormat="1" x14ac:dyDescent="0.15">
      <c r="A165" s="6"/>
      <c r="B165" s="102"/>
      <c r="C165" s="47"/>
      <c r="D165" s="48"/>
      <c r="E165" s="48"/>
      <c r="F165" s="47" t="s">
        <v>200</v>
      </c>
      <c r="G165" s="49"/>
      <c r="H165" s="101">
        <f t="shared" si="57"/>
        <v>0</v>
      </c>
      <c r="I165" s="6"/>
      <c r="J165" s="6"/>
      <c r="K165" s="37"/>
      <c r="L165" s="6"/>
      <c r="M165" s="6"/>
      <c r="N165" s="37"/>
      <c r="O165" s="6"/>
      <c r="P165" s="6"/>
      <c r="Q165" s="37"/>
      <c r="R165" s="6"/>
      <c r="S165" s="6"/>
      <c r="T165" s="37"/>
      <c r="U165" s="6"/>
      <c r="V165" s="6"/>
      <c r="W165" s="37"/>
      <c r="X165" s="6"/>
      <c r="Y165" s="36"/>
      <c r="Z165" s="36"/>
      <c r="AA165" s="36"/>
      <c r="AB165" s="36"/>
      <c r="AC165" s="36"/>
      <c r="AD165" s="36"/>
      <c r="AE165" s="36"/>
      <c r="AF165" s="36"/>
      <c r="AG165" s="36"/>
      <c r="AH165" s="36"/>
      <c r="AI165" s="6"/>
      <c r="AJ165" s="6"/>
    </row>
    <row r="166" spans="1:36" s="11" customFormat="1" x14ac:dyDescent="0.15">
      <c r="A166" s="6"/>
      <c r="B166" s="102"/>
      <c r="C166" s="47"/>
      <c r="D166" s="48"/>
      <c r="E166" s="48"/>
      <c r="F166" s="47" t="s">
        <v>200</v>
      </c>
      <c r="G166" s="49"/>
      <c r="H166" s="101">
        <f t="shared" si="57"/>
        <v>0</v>
      </c>
      <c r="I166" s="6"/>
      <c r="J166" s="6"/>
      <c r="K166" s="37"/>
      <c r="L166" s="6"/>
      <c r="M166" s="6"/>
      <c r="N166" s="37"/>
      <c r="O166" s="6"/>
      <c r="P166" s="6"/>
      <c r="Q166" s="37"/>
      <c r="R166" s="6"/>
      <c r="S166" s="6"/>
      <c r="T166" s="37"/>
      <c r="U166" s="6"/>
      <c r="V166" s="6"/>
      <c r="W166" s="37"/>
      <c r="X166" s="6"/>
      <c r="Y166" s="36"/>
      <c r="Z166" s="36"/>
      <c r="AA166" s="36"/>
      <c r="AB166" s="36"/>
      <c r="AC166" s="36"/>
      <c r="AD166" s="36"/>
      <c r="AE166" s="36"/>
      <c r="AF166" s="36"/>
      <c r="AG166" s="36"/>
      <c r="AH166" s="36"/>
      <c r="AI166" s="6"/>
      <c r="AJ166" s="6"/>
    </row>
    <row r="167" spans="1:36" s="11" customFormat="1" x14ac:dyDescent="0.15">
      <c r="A167" s="6"/>
      <c r="B167" s="102"/>
      <c r="C167" s="47"/>
      <c r="D167" s="48"/>
      <c r="E167" s="48"/>
      <c r="F167" s="47" t="s">
        <v>200</v>
      </c>
      <c r="G167" s="49"/>
      <c r="H167" s="101">
        <f t="shared" si="57"/>
        <v>0</v>
      </c>
      <c r="I167" s="6"/>
      <c r="J167" s="6"/>
      <c r="K167" s="37"/>
      <c r="L167" s="6"/>
      <c r="M167" s="6"/>
      <c r="N167" s="37"/>
      <c r="O167" s="6"/>
      <c r="P167" s="6"/>
      <c r="Q167" s="37"/>
      <c r="R167" s="6"/>
      <c r="S167" s="6"/>
      <c r="T167" s="37"/>
      <c r="U167" s="6"/>
      <c r="V167" s="6"/>
      <c r="W167" s="37"/>
      <c r="X167" s="6"/>
      <c r="Y167" s="36"/>
      <c r="Z167" s="36"/>
      <c r="AA167" s="36"/>
      <c r="AB167" s="36"/>
      <c r="AC167" s="36"/>
      <c r="AD167" s="36"/>
      <c r="AE167" s="36"/>
      <c r="AF167" s="36"/>
      <c r="AG167" s="36"/>
      <c r="AH167" s="36"/>
      <c r="AI167" s="6"/>
      <c r="AJ167" s="6"/>
    </row>
    <row r="168" spans="1:36" s="11" customFormat="1" x14ac:dyDescent="0.15">
      <c r="A168" s="6"/>
      <c r="B168" s="102"/>
      <c r="C168" s="47"/>
      <c r="D168" s="48"/>
      <c r="E168" s="48"/>
      <c r="F168" s="47" t="s">
        <v>200</v>
      </c>
      <c r="G168" s="49"/>
      <c r="H168" s="101">
        <f t="shared" si="57"/>
        <v>0</v>
      </c>
      <c r="I168" s="6"/>
      <c r="J168" s="6"/>
      <c r="K168" s="37"/>
      <c r="L168" s="6"/>
      <c r="M168" s="6"/>
      <c r="N168" s="37"/>
      <c r="O168" s="6"/>
      <c r="P168" s="6"/>
      <c r="Q168" s="37"/>
      <c r="R168" s="6"/>
      <c r="S168" s="6"/>
      <c r="T168" s="37"/>
      <c r="U168" s="6"/>
      <c r="V168" s="6"/>
      <c r="W168" s="37"/>
      <c r="X168" s="6"/>
      <c r="Y168" s="36"/>
      <c r="Z168" s="36"/>
      <c r="AA168" s="36"/>
      <c r="AB168" s="36"/>
      <c r="AC168" s="36"/>
      <c r="AD168" s="36"/>
      <c r="AE168" s="36"/>
      <c r="AF168" s="36"/>
      <c r="AG168" s="36"/>
      <c r="AH168" s="36"/>
      <c r="AI168" s="6"/>
      <c r="AJ168" s="6"/>
    </row>
    <row r="169" spans="1:36" s="11" customFormat="1" x14ac:dyDescent="0.15">
      <c r="A169" s="6"/>
      <c r="B169" s="102"/>
      <c r="C169" s="47"/>
      <c r="D169" s="48"/>
      <c r="E169" s="48"/>
      <c r="F169" s="47" t="s">
        <v>200</v>
      </c>
      <c r="G169" s="49"/>
      <c r="H169" s="101">
        <f t="shared" si="57"/>
        <v>0</v>
      </c>
      <c r="I169" s="6"/>
      <c r="J169" s="6"/>
      <c r="K169" s="37"/>
      <c r="L169" s="6"/>
      <c r="M169" s="6"/>
      <c r="N169" s="37"/>
      <c r="O169" s="6"/>
      <c r="P169" s="6"/>
      <c r="Q169" s="37"/>
      <c r="R169" s="6"/>
      <c r="S169" s="6"/>
      <c r="T169" s="37"/>
      <c r="U169" s="6"/>
      <c r="V169" s="6"/>
      <c r="W169" s="37"/>
      <c r="X169" s="6"/>
      <c r="Y169" s="36"/>
      <c r="Z169" s="36"/>
      <c r="AA169" s="36"/>
      <c r="AB169" s="36"/>
      <c r="AC169" s="36"/>
      <c r="AD169" s="36"/>
      <c r="AE169" s="36"/>
      <c r="AF169" s="36"/>
      <c r="AG169" s="36"/>
      <c r="AH169" s="36"/>
      <c r="AI169" s="6"/>
      <c r="AJ169" s="6"/>
    </row>
    <row r="170" spans="1:36" x14ac:dyDescent="0.15">
      <c r="B170" s="102"/>
      <c r="C170" s="47"/>
      <c r="D170" s="48"/>
      <c r="E170" s="48"/>
      <c r="F170" s="47" t="s">
        <v>200</v>
      </c>
      <c r="G170" s="49"/>
      <c r="H170" s="101">
        <f>K170+N170+Q170+T170+W170</f>
        <v>0</v>
      </c>
      <c r="K170" s="37"/>
      <c r="N170" s="37"/>
      <c r="Q170" s="37"/>
      <c r="T170" s="37"/>
      <c r="W170" s="37"/>
      <c r="Y170" s="36"/>
      <c r="Z170" s="36"/>
      <c r="AA170" s="36"/>
      <c r="AB170" s="36"/>
      <c r="AC170" s="36"/>
      <c r="AD170" s="36"/>
      <c r="AE170" s="36"/>
      <c r="AF170" s="36"/>
      <c r="AG170" s="36"/>
      <c r="AH170" s="36"/>
      <c r="AI170" s="6"/>
      <c r="AJ170" s="6"/>
    </row>
    <row r="171" spans="1:36" x14ac:dyDescent="0.15">
      <c r="G171" s="118"/>
      <c r="K171" s="8"/>
      <c r="N171" s="8"/>
      <c r="Q171" s="8"/>
      <c r="T171" s="8"/>
      <c r="W171" s="8"/>
      <c r="Y171" s="106"/>
      <c r="Z171" s="106"/>
      <c r="AA171" s="106"/>
      <c r="AB171" s="106"/>
      <c r="AC171" s="106"/>
      <c r="AD171" s="106"/>
      <c r="AE171" s="106"/>
      <c r="AF171" s="106"/>
      <c r="AG171" s="106"/>
      <c r="AH171" s="106"/>
      <c r="AI171" s="6"/>
      <c r="AJ171" s="6"/>
    </row>
    <row r="172" spans="1:36" x14ac:dyDescent="0.15">
      <c r="B172" s="107" t="s">
        <v>78</v>
      </c>
      <c r="H172" s="101">
        <f>SUM(H156:H171)</f>
        <v>0</v>
      </c>
      <c r="K172" s="101">
        <f>SUM(K156:K171)</f>
        <v>0</v>
      </c>
      <c r="N172" s="101">
        <f>SUM(N156:N171)</f>
        <v>0</v>
      </c>
      <c r="Q172" s="101">
        <f>SUM(Q156:Q171)</f>
        <v>0</v>
      </c>
      <c r="T172" s="101">
        <f>SUM(T156:T171)</f>
        <v>0</v>
      </c>
      <c r="W172" s="101">
        <f>SUM(W156:W171)</f>
        <v>0</v>
      </c>
      <c r="Y172" s="108">
        <f t="shared" ref="Y172:AH172" si="58">SUM(Y156:Y171)</f>
        <v>0</v>
      </c>
      <c r="Z172" s="108">
        <f t="shared" si="58"/>
        <v>0</v>
      </c>
      <c r="AA172" s="108">
        <f t="shared" si="58"/>
        <v>0</v>
      </c>
      <c r="AB172" s="108">
        <f t="shared" si="58"/>
        <v>0</v>
      </c>
      <c r="AC172" s="108">
        <f t="shared" si="58"/>
        <v>0</v>
      </c>
      <c r="AD172" s="108">
        <f t="shared" si="58"/>
        <v>0</v>
      </c>
      <c r="AE172" s="108">
        <f t="shared" si="58"/>
        <v>0</v>
      </c>
      <c r="AF172" s="108">
        <f t="shared" si="58"/>
        <v>0</v>
      </c>
      <c r="AG172" s="108">
        <f t="shared" si="58"/>
        <v>0</v>
      </c>
      <c r="AH172" s="108">
        <f t="shared" si="58"/>
        <v>0</v>
      </c>
      <c r="AI172" s="109">
        <f>SUM(Y172:AH172)</f>
        <v>0</v>
      </c>
      <c r="AJ172" s="110" t="str">
        <f>IF(AI172=H172,"","Amount should be equal to amount in Total budget (column H). Please check.")</f>
        <v/>
      </c>
    </row>
    <row r="173" spans="1:36" x14ac:dyDescent="0.15">
      <c r="B173" s="89"/>
      <c r="H173" s="105"/>
      <c r="Y173" s="113"/>
      <c r="Z173" s="113"/>
      <c r="AA173" s="113"/>
      <c r="AB173" s="113"/>
      <c r="AC173" s="113"/>
      <c r="AD173" s="113"/>
      <c r="AE173" s="113"/>
      <c r="AF173" s="113"/>
      <c r="AG173" s="113"/>
      <c r="AH173" s="113"/>
      <c r="AI173" s="6"/>
      <c r="AJ173" s="6"/>
    </row>
    <row r="174" spans="1:36" ht="12" thickBot="1" x14ac:dyDescent="0.2">
      <c r="B174" s="6" t="s">
        <v>147</v>
      </c>
      <c r="H174" s="121">
        <f>ROUND(H172+H153+H138+H119+H99+H79+H70+H41,0)</f>
        <v>0</v>
      </c>
      <c r="K174" s="121">
        <f>ROUND(K172+K153+K138+K119+K99+K79+K70+K41,0)</f>
        <v>0</v>
      </c>
      <c r="N174" s="121">
        <f>ROUND(N172+N153+N138+N119+N99+N79+N70+N41,0)</f>
        <v>0</v>
      </c>
      <c r="Q174" s="121">
        <f>ROUND(Q172+Q153+Q138+Q119+Q99+Q79+Q70+Q41,0)</f>
        <v>0</v>
      </c>
      <c r="T174" s="121">
        <f>ROUND(T172+T153+T138+T119+T99+T79+T70+T41,0)</f>
        <v>0</v>
      </c>
      <c r="W174" s="121">
        <f>ROUND(W172+W153+W138+W119+W99+W79+W70+W41,0)</f>
        <v>0</v>
      </c>
      <c r="Y174" s="122">
        <f>ROUND(Y172+Y153+Y138+Y119+Y99+Y79+Y70+Y41,0)</f>
        <v>0</v>
      </c>
      <c r="Z174" s="122">
        <f t="shared" ref="Z174:AH174" si="59">ROUND(Z172+Z153+Z138+Z119+Z99+Z79+Z70+Z41,0)</f>
        <v>0</v>
      </c>
      <c r="AA174" s="122">
        <f t="shared" si="59"/>
        <v>0</v>
      </c>
      <c r="AB174" s="122">
        <f t="shared" si="59"/>
        <v>0</v>
      </c>
      <c r="AC174" s="122">
        <f t="shared" si="59"/>
        <v>0</v>
      </c>
      <c r="AD174" s="122">
        <f t="shared" si="59"/>
        <v>0</v>
      </c>
      <c r="AE174" s="122">
        <f t="shared" si="59"/>
        <v>0</v>
      </c>
      <c r="AF174" s="122">
        <f t="shared" si="59"/>
        <v>0</v>
      </c>
      <c r="AG174" s="122">
        <f t="shared" si="59"/>
        <v>0</v>
      </c>
      <c r="AH174" s="122">
        <f t="shared" si="59"/>
        <v>0</v>
      </c>
      <c r="AI174" s="123">
        <f>SUM(Y174:AH174)</f>
        <v>0</v>
      </c>
      <c r="AJ174" s="110" t="str">
        <f>IF(AI174=H174,"","Amount should be equal to amount in Total budget (column H). Please check.")</f>
        <v/>
      </c>
    </row>
    <row r="175" spans="1:36" ht="35.25" thickTop="1" thickBot="1" x14ac:dyDescent="0.2">
      <c r="Y175" s="85" t="s">
        <v>201</v>
      </c>
      <c r="Z175" s="85" t="s">
        <v>202</v>
      </c>
      <c r="AA175" s="85" t="s">
        <v>203</v>
      </c>
      <c r="AB175" s="85" t="s">
        <v>204</v>
      </c>
      <c r="AC175" s="85" t="s">
        <v>205</v>
      </c>
      <c r="AD175" s="85" t="s">
        <v>206</v>
      </c>
      <c r="AE175" s="85" t="s">
        <v>207</v>
      </c>
      <c r="AF175" s="85" t="s">
        <v>208</v>
      </c>
      <c r="AG175" s="85" t="s">
        <v>209</v>
      </c>
      <c r="AH175" s="85" t="s">
        <v>210</v>
      </c>
      <c r="AI175" s="6"/>
      <c r="AJ175" s="6"/>
    </row>
    <row r="176" spans="1:36" ht="12" thickBot="1" x14ac:dyDescent="0.2">
      <c r="Y176" s="124" t="str">
        <f>Y12</f>
        <v>NAME 1</v>
      </c>
      <c r="Z176" s="124" t="str">
        <f t="shared" ref="Z176:AH176" si="60">Z12</f>
        <v>NAME 2</v>
      </c>
      <c r="AA176" s="124" t="str">
        <f t="shared" si="60"/>
        <v>NAME 3</v>
      </c>
      <c r="AB176" s="124" t="str">
        <f t="shared" si="60"/>
        <v>NAME 4</v>
      </c>
      <c r="AC176" s="124" t="str">
        <f t="shared" si="60"/>
        <v>NAME 5</v>
      </c>
      <c r="AD176" s="124" t="str">
        <f t="shared" si="60"/>
        <v>NAME 6</v>
      </c>
      <c r="AE176" s="124" t="str">
        <f t="shared" si="60"/>
        <v>NAME 7</v>
      </c>
      <c r="AF176" s="124" t="str">
        <f t="shared" si="60"/>
        <v>NAME 8</v>
      </c>
      <c r="AG176" s="124" t="str">
        <f t="shared" si="60"/>
        <v>NAME 9</v>
      </c>
      <c r="AH176" s="124" t="str">
        <f t="shared" si="60"/>
        <v>NAME 10</v>
      </c>
      <c r="AI176" s="6"/>
      <c r="AJ176" s="6"/>
    </row>
    <row r="177" spans="2:39" ht="12" thickBot="1" x14ac:dyDescent="0.2">
      <c r="B177" s="6" t="s">
        <v>123</v>
      </c>
      <c r="Y177" s="247">
        <f>$C$10</f>
        <v>0.6</v>
      </c>
      <c r="Z177" s="247">
        <f t="shared" ref="Z177:AG177" si="61">$C$10</f>
        <v>0.6</v>
      </c>
      <c r="AA177" s="247">
        <f t="shared" si="61"/>
        <v>0.6</v>
      </c>
      <c r="AB177" s="247">
        <f t="shared" si="61"/>
        <v>0.6</v>
      </c>
      <c r="AC177" s="247">
        <f t="shared" si="61"/>
        <v>0.6</v>
      </c>
      <c r="AD177" s="247">
        <f t="shared" si="61"/>
        <v>0.6</v>
      </c>
      <c r="AE177" s="247">
        <f t="shared" si="61"/>
        <v>0.6</v>
      </c>
      <c r="AF177" s="247">
        <f t="shared" si="61"/>
        <v>0.6</v>
      </c>
      <c r="AG177" s="247">
        <f t="shared" si="61"/>
        <v>0.6</v>
      </c>
      <c r="AH177" s="247">
        <f>$C$10</f>
        <v>0.6</v>
      </c>
      <c r="AI177" s="6"/>
      <c r="AJ177" s="6"/>
    </row>
    <row r="178" spans="2:39" x14ac:dyDescent="0.15">
      <c r="B178" s="106" t="s">
        <v>106</v>
      </c>
      <c r="C178" s="106"/>
      <c r="D178" s="106"/>
      <c r="E178" s="106"/>
      <c r="F178" s="106"/>
      <c r="G178" s="106">
        <f>SUM(Y178:AH178)</f>
        <v>0</v>
      </c>
      <c r="H178" s="106"/>
      <c r="I178" s="106"/>
      <c r="J178" s="106"/>
      <c r="K178" s="106"/>
      <c r="L178" s="106"/>
      <c r="M178" s="106"/>
      <c r="N178" s="106"/>
      <c r="O178" s="106"/>
      <c r="P178" s="106"/>
      <c r="Q178" s="106"/>
      <c r="R178" s="106"/>
      <c r="S178" s="106"/>
      <c r="T178" s="106"/>
      <c r="U178" s="106"/>
      <c r="V178" s="106"/>
      <c r="W178" s="106"/>
      <c r="X178" s="106"/>
      <c r="Y178" s="125">
        <f>(ROUND(Y174*Y177,0))</f>
        <v>0</v>
      </c>
      <c r="Z178" s="125">
        <f t="shared" ref="Z178:AG178" si="62">(ROUND(Z174*Z177,0))</f>
        <v>0</v>
      </c>
      <c r="AA178" s="125">
        <f t="shared" si="62"/>
        <v>0</v>
      </c>
      <c r="AB178" s="125">
        <f t="shared" si="62"/>
        <v>0</v>
      </c>
      <c r="AC178" s="125">
        <f t="shared" si="62"/>
        <v>0</v>
      </c>
      <c r="AD178" s="125">
        <f t="shared" si="62"/>
        <v>0</v>
      </c>
      <c r="AE178" s="125">
        <f t="shared" si="62"/>
        <v>0</v>
      </c>
      <c r="AF178" s="125">
        <f t="shared" si="62"/>
        <v>0</v>
      </c>
      <c r="AG178" s="125">
        <f t="shared" si="62"/>
        <v>0</v>
      </c>
      <c r="AH178" s="125">
        <f>(ROUND(AH174*AH177,0))</f>
        <v>0</v>
      </c>
      <c r="AI178" s="109">
        <f>SUM(Y178:AH178)</f>
        <v>0</v>
      </c>
      <c r="AJ178" s="6"/>
    </row>
    <row r="179" spans="2:39" s="12" customFormat="1" x14ac:dyDescent="0.15">
      <c r="B179" s="6" t="s">
        <v>107</v>
      </c>
      <c r="C179" s="6"/>
      <c r="D179" s="6"/>
      <c r="E179" s="7"/>
      <c r="F179" s="126"/>
      <c r="G179" s="9">
        <f>IF(C9="Fragile states",620000,IF(C9="Other countries",620000,"Select type of country first (see above)"))</f>
        <v>620000</v>
      </c>
      <c r="H179" s="9"/>
      <c r="Y179" s="127"/>
      <c r="Z179" s="127"/>
      <c r="AA179" s="127"/>
      <c r="AB179" s="127"/>
      <c r="AC179" s="127"/>
      <c r="AD179" s="127"/>
      <c r="AE179" s="127"/>
      <c r="AF179" s="127"/>
      <c r="AG179" s="127"/>
      <c r="AH179" s="127"/>
      <c r="AK179" s="13"/>
      <c r="AL179" s="13"/>
      <c r="AM179" s="13"/>
    </row>
    <row r="180" spans="2:39" s="12" customFormat="1" x14ac:dyDescent="0.15">
      <c r="B180" s="6"/>
      <c r="C180" s="6"/>
      <c r="D180" s="6"/>
      <c r="E180" s="7"/>
      <c r="F180" s="126"/>
      <c r="G180" s="7"/>
      <c r="H180" s="9"/>
      <c r="Y180" s="128" t="str">
        <f>IF(AI181=H181,"","The total of subsidy per organisation is not equal to the total subsidy (final) (column H). Please check.")</f>
        <v/>
      </c>
      <c r="Z180" s="127"/>
      <c r="AA180" s="127"/>
      <c r="AB180" s="127"/>
      <c r="AC180" s="127"/>
      <c r="AD180" s="127"/>
      <c r="AE180" s="127"/>
      <c r="AF180" s="127"/>
      <c r="AG180" s="127"/>
      <c r="AH180" s="127"/>
      <c r="AK180" s="13"/>
      <c r="AL180" s="13"/>
      <c r="AM180" s="13"/>
    </row>
    <row r="181" spans="2:39" s="171" customFormat="1" ht="24.75" customHeight="1" x14ac:dyDescent="0.2">
      <c r="B181" s="168" t="s">
        <v>109</v>
      </c>
      <c r="C181" s="169"/>
      <c r="D181" s="169"/>
      <c r="E181" s="169"/>
      <c r="F181" s="169"/>
      <c r="G181" s="169"/>
      <c r="H181" s="170">
        <f>IF(G179="Select type of country first (see above)",0,IF(G178&gt;=G179,G179,G178))</f>
        <v>0</v>
      </c>
      <c r="I181" s="169"/>
      <c r="J181" s="169"/>
      <c r="K181" s="169"/>
      <c r="L181" s="169"/>
      <c r="M181" s="169"/>
      <c r="N181" s="169"/>
      <c r="O181" s="169"/>
      <c r="P181" s="169"/>
      <c r="Q181" s="169"/>
      <c r="R181" s="169"/>
      <c r="S181" s="169"/>
      <c r="T181" s="169"/>
      <c r="U181" s="169"/>
      <c r="V181" s="169"/>
      <c r="W181" s="169"/>
      <c r="X181" s="169"/>
      <c r="Y181" s="261"/>
      <c r="Z181" s="261"/>
      <c r="AA181" s="261"/>
      <c r="AB181" s="261"/>
      <c r="AC181" s="261"/>
      <c r="AD181" s="261"/>
      <c r="AE181" s="261"/>
      <c r="AF181" s="261"/>
      <c r="AG181" s="261"/>
      <c r="AH181" s="261"/>
      <c r="AI181" s="173">
        <f>SUM(Y181:AH181)</f>
        <v>0</v>
      </c>
      <c r="AJ181" s="174"/>
      <c r="AK181" s="175"/>
      <c r="AL181" s="175"/>
      <c r="AM181" s="175"/>
    </row>
    <row r="182" spans="2:39" x14ac:dyDescent="0.15">
      <c r="B182" s="130" t="s">
        <v>150</v>
      </c>
      <c r="C182" s="129"/>
      <c r="D182" s="7"/>
      <c r="Y182" s="262">
        <f>IF(Y174=0,0,Y181/Y174)</f>
        <v>0</v>
      </c>
      <c r="Z182" s="262">
        <f t="shared" ref="Z182:AH182" si="63">IF(Z174=0,0,Z181/Z174)</f>
        <v>0</v>
      </c>
      <c r="AA182" s="262">
        <f t="shared" si="63"/>
        <v>0</v>
      </c>
      <c r="AB182" s="262">
        <f t="shared" si="63"/>
        <v>0</v>
      </c>
      <c r="AC182" s="262">
        <f t="shared" si="63"/>
        <v>0</v>
      </c>
      <c r="AD182" s="262">
        <f t="shared" si="63"/>
        <v>0</v>
      </c>
      <c r="AE182" s="262">
        <f t="shared" si="63"/>
        <v>0</v>
      </c>
      <c r="AF182" s="262">
        <f t="shared" si="63"/>
        <v>0</v>
      </c>
      <c r="AG182" s="262">
        <f t="shared" si="63"/>
        <v>0</v>
      </c>
      <c r="AH182" s="262">
        <f t="shared" si="63"/>
        <v>0</v>
      </c>
      <c r="AI182" s="6"/>
      <c r="AJ182" s="6"/>
    </row>
    <row r="183" spans="2:39" s="263" customFormat="1" x14ac:dyDescent="0.15">
      <c r="E183" s="264"/>
      <c r="F183" s="264"/>
      <c r="H183" s="265"/>
      <c r="X183" s="266" t="s">
        <v>151</v>
      </c>
      <c r="Y183" s="267">
        <f>IF(Y174=0,0,1)</f>
        <v>0</v>
      </c>
      <c r="Z183" s="267">
        <f t="shared" ref="Z183:AH183" si="64">IF(Z174=0,0,1)</f>
        <v>0</v>
      </c>
      <c r="AA183" s="267">
        <f t="shared" si="64"/>
        <v>0</v>
      </c>
      <c r="AB183" s="267">
        <f t="shared" si="64"/>
        <v>0</v>
      </c>
      <c r="AC183" s="267">
        <f t="shared" si="64"/>
        <v>0</v>
      </c>
      <c r="AD183" s="267">
        <f t="shared" si="64"/>
        <v>0</v>
      </c>
      <c r="AE183" s="267">
        <f t="shared" si="64"/>
        <v>0</v>
      </c>
      <c r="AF183" s="267">
        <f t="shared" si="64"/>
        <v>0</v>
      </c>
      <c r="AG183" s="267">
        <f t="shared" si="64"/>
        <v>0</v>
      </c>
      <c r="AH183" s="267">
        <f t="shared" si="64"/>
        <v>0</v>
      </c>
      <c r="AI183" s="267"/>
      <c r="AK183" s="268"/>
      <c r="AL183" s="268"/>
      <c r="AM183" s="268"/>
    </row>
    <row r="184" spans="2:39" ht="12.75" x14ac:dyDescent="0.2">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6"/>
    </row>
    <row r="185" spans="2:39" x14ac:dyDescent="0.15">
      <c r="B185" s="130"/>
      <c r="AI185" s="9"/>
      <c r="AJ185" s="6"/>
    </row>
    <row r="186" spans="2:39" s="18" customFormat="1" x14ac:dyDescent="0.15">
      <c r="B186" s="131" t="s">
        <v>152</v>
      </c>
      <c r="E186" s="132"/>
      <c r="F186" s="132"/>
      <c r="H186" s="133"/>
      <c r="Y186" s="134"/>
      <c r="Z186" s="134"/>
      <c r="AA186" s="134"/>
      <c r="AB186" s="134"/>
      <c r="AC186" s="134"/>
      <c r="AD186" s="134"/>
      <c r="AE186" s="134"/>
      <c r="AF186" s="134"/>
      <c r="AG186" s="134"/>
      <c r="AH186" s="134"/>
      <c r="AI186" s="134"/>
    </row>
    <row r="187" spans="2:39" s="18" customFormat="1" x14ac:dyDescent="0.15">
      <c r="B187" s="135"/>
      <c r="E187" s="132"/>
      <c r="F187" s="132"/>
      <c r="H187" s="133"/>
      <c r="Y187" s="134"/>
      <c r="Z187" s="134"/>
      <c r="AA187" s="134"/>
      <c r="AB187" s="134"/>
      <c r="AC187" s="134"/>
      <c r="AD187" s="134"/>
      <c r="AE187" s="134"/>
      <c r="AF187" s="134"/>
      <c r="AG187" s="134"/>
      <c r="AH187" s="134"/>
      <c r="AI187" s="134"/>
    </row>
    <row r="188" spans="2:39" s="18" customFormat="1" x14ac:dyDescent="0.15">
      <c r="B188" s="20" t="s">
        <v>153</v>
      </c>
      <c r="E188" s="132"/>
      <c r="F188" s="132"/>
      <c r="H188" s="133"/>
      <c r="Y188" s="134"/>
      <c r="Z188" s="134"/>
      <c r="AA188" s="134"/>
      <c r="AB188" s="134"/>
      <c r="AC188" s="134"/>
      <c r="AD188" s="134"/>
      <c r="AE188" s="134"/>
      <c r="AF188" s="134"/>
      <c r="AG188" s="134"/>
      <c r="AH188" s="134"/>
      <c r="AI188" s="134"/>
    </row>
    <row r="189" spans="2:39" s="18" customFormat="1" x14ac:dyDescent="0.15">
      <c r="E189" s="132"/>
      <c r="F189" s="132"/>
      <c r="G189" s="136" t="s">
        <v>154</v>
      </c>
      <c r="H189" s="136" t="s">
        <v>155</v>
      </c>
      <c r="J189" s="18" t="s">
        <v>156</v>
      </c>
      <c r="Z189" s="134"/>
      <c r="AA189" s="134"/>
      <c r="AB189" s="134"/>
      <c r="AC189" s="134"/>
      <c r="AD189" s="134"/>
      <c r="AE189" s="134"/>
      <c r="AF189" s="134"/>
      <c r="AG189" s="134"/>
      <c r="AH189" s="134"/>
      <c r="AI189" s="134"/>
    </row>
    <row r="190" spans="2:39" s="18" customFormat="1" x14ac:dyDescent="0.15">
      <c r="C190" s="18" t="s">
        <v>85</v>
      </c>
      <c r="E190" s="132"/>
      <c r="F190" s="132" t="s">
        <v>157</v>
      </c>
      <c r="G190" s="136" t="s">
        <v>158</v>
      </c>
      <c r="H190" s="136" t="s">
        <v>159</v>
      </c>
      <c r="J190" s="137" t="s">
        <v>160</v>
      </c>
      <c r="Z190" s="134"/>
      <c r="AA190" s="134"/>
      <c r="AB190" s="134"/>
      <c r="AC190" s="134"/>
      <c r="AD190" s="134"/>
      <c r="AE190" s="134"/>
      <c r="AF190" s="134"/>
      <c r="AG190" s="134"/>
      <c r="AI190" s="134"/>
    </row>
    <row r="191" spans="2:39" s="18" customFormat="1" ht="22.5" customHeight="1" x14ac:dyDescent="0.15">
      <c r="B191" s="18" t="s">
        <v>161</v>
      </c>
      <c r="C191" s="315" t="s">
        <v>162</v>
      </c>
      <c r="D191" s="316"/>
      <c r="E191" s="317"/>
      <c r="F191" s="318">
        <v>100000</v>
      </c>
      <c r="G191" s="318">
        <v>6</v>
      </c>
      <c r="H191" s="319">
        <v>5</v>
      </c>
      <c r="I191" s="320"/>
      <c r="J191" s="321">
        <f>(G191/12)*(1/H191)*F191</f>
        <v>10000</v>
      </c>
      <c r="L191" s="138"/>
      <c r="M191" s="138"/>
      <c r="N191" s="138"/>
      <c r="O191" s="138"/>
      <c r="P191" s="138"/>
      <c r="Q191" s="138"/>
      <c r="R191" s="138"/>
      <c r="S191" s="138"/>
      <c r="T191" s="138"/>
      <c r="U191" s="138"/>
      <c r="V191" s="138"/>
      <c r="W191" s="138"/>
      <c r="X191" s="138"/>
      <c r="Z191" s="139"/>
      <c r="AA191" s="139"/>
      <c r="AB191" s="139"/>
      <c r="AC191" s="139"/>
      <c r="AD191" s="139"/>
      <c r="AE191" s="139"/>
      <c r="AF191" s="139"/>
      <c r="AG191" s="139"/>
    </row>
    <row r="192" spans="2:39" s="18" customFormat="1" ht="22.5" customHeight="1" x14ac:dyDescent="0.15">
      <c r="B192" s="18" t="s">
        <v>163</v>
      </c>
      <c r="C192" s="315" t="s">
        <v>164</v>
      </c>
      <c r="D192" s="316"/>
      <c r="E192" s="322"/>
      <c r="F192" s="318">
        <v>10000</v>
      </c>
      <c r="G192" s="318">
        <v>6</v>
      </c>
      <c r="H192" s="319">
        <v>0.5</v>
      </c>
      <c r="I192" s="320"/>
      <c r="J192" s="321">
        <f t="shared" ref="J192" si="65">(G192/12)*(1/H192)*F192</f>
        <v>10000</v>
      </c>
      <c r="L192" s="138"/>
      <c r="M192" s="138"/>
      <c r="N192" s="138"/>
      <c r="O192" s="138"/>
      <c r="P192" s="138"/>
      <c r="Q192" s="138"/>
      <c r="R192" s="138"/>
      <c r="S192" s="138"/>
      <c r="T192" s="138"/>
      <c r="U192" s="138"/>
      <c r="V192" s="138"/>
      <c r="W192" s="138"/>
      <c r="X192" s="138"/>
      <c r="Z192" s="139"/>
      <c r="AA192" s="139"/>
      <c r="AB192" s="139"/>
      <c r="AC192" s="139"/>
      <c r="AD192" s="139"/>
      <c r="AE192" s="139"/>
      <c r="AF192" s="139"/>
      <c r="AG192" s="139"/>
    </row>
    <row r="193" spans="2:35" s="18" customFormat="1" ht="22.5" customHeight="1" x14ac:dyDescent="0.15">
      <c r="B193" s="18" t="s">
        <v>165</v>
      </c>
      <c r="C193" s="315"/>
      <c r="D193" s="316"/>
      <c r="E193" s="317"/>
      <c r="F193" s="318"/>
      <c r="G193" s="323"/>
      <c r="H193" s="324"/>
      <c r="I193" s="320"/>
      <c r="J193" s="321"/>
      <c r="L193" s="138"/>
      <c r="M193" s="138"/>
      <c r="N193" s="138"/>
      <c r="O193" s="138"/>
      <c r="P193" s="138"/>
      <c r="Q193" s="138"/>
      <c r="R193" s="138"/>
      <c r="S193" s="138"/>
      <c r="T193" s="138"/>
      <c r="U193" s="138"/>
      <c r="V193" s="138"/>
      <c r="W193" s="138"/>
      <c r="X193" s="138"/>
      <c r="Z193" s="139"/>
      <c r="AA193" s="139"/>
      <c r="AB193" s="139"/>
      <c r="AC193" s="139"/>
      <c r="AD193" s="139"/>
      <c r="AE193" s="139"/>
      <c r="AF193" s="139"/>
      <c r="AG193" s="139"/>
    </row>
    <row r="194" spans="2:35" s="18" customFormat="1" ht="22.5" customHeight="1" x14ac:dyDescent="0.15">
      <c r="B194" s="18" t="s">
        <v>166</v>
      </c>
      <c r="C194" s="325"/>
      <c r="D194" s="326"/>
      <c r="E194" s="327"/>
      <c r="F194" s="328"/>
      <c r="G194" s="329"/>
      <c r="H194" s="330"/>
      <c r="I194" s="331"/>
      <c r="J194" s="321"/>
      <c r="L194" s="138"/>
      <c r="M194" s="138"/>
      <c r="N194" s="138"/>
      <c r="O194" s="138"/>
      <c r="P194" s="138"/>
      <c r="Q194" s="138"/>
      <c r="R194" s="138"/>
      <c r="S194" s="138"/>
      <c r="T194" s="138"/>
      <c r="U194" s="138"/>
      <c r="V194" s="138"/>
      <c r="W194" s="138"/>
      <c r="X194" s="138"/>
      <c r="Z194" s="139"/>
      <c r="AA194" s="139"/>
      <c r="AB194" s="139"/>
      <c r="AC194" s="139"/>
      <c r="AD194" s="139"/>
      <c r="AE194" s="139"/>
      <c r="AF194" s="139"/>
      <c r="AG194" s="139"/>
    </row>
    <row r="195" spans="2:35" s="18" customFormat="1" ht="22.5" customHeight="1" x14ac:dyDescent="0.15">
      <c r="B195" s="18" t="s">
        <v>167</v>
      </c>
      <c r="C195" s="325"/>
      <c r="D195" s="326"/>
      <c r="E195" s="327"/>
      <c r="F195" s="328"/>
      <c r="G195" s="329"/>
      <c r="H195" s="330"/>
      <c r="I195" s="331"/>
      <c r="J195" s="321"/>
      <c r="L195" s="138"/>
      <c r="M195" s="138"/>
      <c r="N195" s="138"/>
      <c r="O195" s="138"/>
      <c r="P195" s="138"/>
      <c r="Q195" s="138"/>
      <c r="R195" s="138"/>
      <c r="S195" s="138"/>
      <c r="T195" s="138"/>
      <c r="U195" s="138"/>
      <c r="V195" s="138"/>
      <c r="W195" s="138"/>
      <c r="X195" s="138"/>
      <c r="Z195" s="139"/>
      <c r="AA195" s="139"/>
      <c r="AB195" s="139"/>
      <c r="AC195" s="139"/>
      <c r="AD195" s="139"/>
      <c r="AE195" s="139"/>
      <c r="AF195" s="139"/>
      <c r="AG195" s="139"/>
    </row>
    <row r="196" spans="2:35" s="18" customFormat="1" ht="22.5" customHeight="1" x14ac:dyDescent="0.15">
      <c r="B196" s="18" t="s">
        <v>168</v>
      </c>
      <c r="C196" s="325"/>
      <c r="D196" s="326"/>
      <c r="E196" s="327"/>
      <c r="F196" s="328"/>
      <c r="G196" s="329"/>
      <c r="H196" s="330"/>
      <c r="I196" s="331"/>
      <c r="J196" s="321"/>
      <c r="L196" s="138"/>
      <c r="M196" s="138"/>
      <c r="N196" s="138"/>
      <c r="O196" s="138"/>
      <c r="P196" s="138"/>
      <c r="Q196" s="138"/>
      <c r="R196" s="138"/>
      <c r="S196" s="138"/>
      <c r="T196" s="138"/>
      <c r="U196" s="138"/>
      <c r="V196" s="138"/>
      <c r="W196" s="138"/>
      <c r="X196" s="138"/>
      <c r="Z196" s="139"/>
      <c r="AA196" s="139"/>
      <c r="AB196" s="139"/>
      <c r="AC196" s="139"/>
      <c r="AD196" s="139"/>
      <c r="AE196" s="139"/>
      <c r="AF196" s="139"/>
      <c r="AG196" s="139"/>
    </row>
    <row r="197" spans="2:35" s="18" customFormat="1" ht="22.5" customHeight="1" x14ac:dyDescent="0.15">
      <c r="B197" s="18" t="s">
        <v>169</v>
      </c>
      <c r="C197" s="325"/>
      <c r="D197" s="326"/>
      <c r="E197" s="327"/>
      <c r="F197" s="328"/>
      <c r="G197" s="329"/>
      <c r="H197" s="330"/>
      <c r="I197" s="331"/>
      <c r="J197" s="321"/>
      <c r="L197" s="138"/>
      <c r="M197" s="138"/>
      <c r="N197" s="138"/>
      <c r="O197" s="138"/>
      <c r="P197" s="138"/>
      <c r="Q197" s="138"/>
      <c r="R197" s="138"/>
      <c r="S197" s="138"/>
      <c r="T197" s="138"/>
      <c r="U197" s="138"/>
      <c r="V197" s="138"/>
      <c r="W197" s="138"/>
      <c r="X197" s="138"/>
      <c r="Z197" s="139"/>
      <c r="AA197" s="139"/>
      <c r="AB197" s="139"/>
      <c r="AC197" s="139"/>
      <c r="AD197" s="139"/>
      <c r="AE197" s="139"/>
      <c r="AF197" s="139"/>
      <c r="AG197" s="139"/>
    </row>
    <row r="198" spans="2:35" s="18" customFormat="1" ht="22.5" customHeight="1" x14ac:dyDescent="0.15">
      <c r="B198" s="18" t="s">
        <v>170</v>
      </c>
      <c r="C198" s="325"/>
      <c r="D198" s="326"/>
      <c r="E198" s="327"/>
      <c r="F198" s="328"/>
      <c r="G198" s="329"/>
      <c r="H198" s="330"/>
      <c r="I198" s="331"/>
      <c r="J198" s="321"/>
      <c r="L198" s="138"/>
      <c r="M198" s="138"/>
      <c r="N198" s="138"/>
      <c r="O198" s="138"/>
      <c r="P198" s="138"/>
      <c r="Q198" s="138"/>
      <c r="R198" s="138"/>
      <c r="S198" s="138"/>
      <c r="T198" s="138"/>
      <c r="U198" s="138"/>
      <c r="V198" s="138"/>
      <c r="W198" s="138"/>
      <c r="X198" s="138"/>
      <c r="Z198" s="139"/>
      <c r="AA198" s="139"/>
      <c r="AB198" s="139"/>
      <c r="AC198" s="139"/>
      <c r="AD198" s="139"/>
      <c r="AE198" s="139"/>
      <c r="AF198" s="139"/>
      <c r="AG198" s="139"/>
    </row>
    <row r="199" spans="2:35" s="18" customFormat="1" ht="22.5" customHeight="1" x14ac:dyDescent="0.15">
      <c r="B199" s="18" t="s">
        <v>171</v>
      </c>
      <c r="C199" s="325"/>
      <c r="D199" s="326"/>
      <c r="E199" s="327"/>
      <c r="F199" s="328"/>
      <c r="G199" s="329"/>
      <c r="H199" s="330"/>
      <c r="I199" s="331"/>
      <c r="J199" s="321"/>
      <c r="L199" s="138"/>
      <c r="M199" s="138"/>
      <c r="N199" s="138"/>
      <c r="O199" s="138"/>
      <c r="P199" s="138"/>
      <c r="Q199" s="138"/>
      <c r="R199" s="138"/>
      <c r="S199" s="138"/>
      <c r="T199" s="138"/>
      <c r="U199" s="138"/>
      <c r="V199" s="138"/>
      <c r="W199" s="138"/>
      <c r="X199" s="138"/>
      <c r="Z199" s="139"/>
      <c r="AA199" s="139"/>
      <c r="AB199" s="139"/>
      <c r="AC199" s="139"/>
      <c r="AD199" s="139"/>
      <c r="AE199" s="139"/>
      <c r="AF199" s="139"/>
      <c r="AG199" s="139"/>
    </row>
    <row r="200" spans="2:35" s="18" customFormat="1" ht="22.5" customHeight="1" x14ac:dyDescent="0.15">
      <c r="B200" s="18" t="s">
        <v>172</v>
      </c>
      <c r="C200" s="325"/>
      <c r="D200" s="326"/>
      <c r="E200" s="327"/>
      <c r="F200" s="328"/>
      <c r="G200" s="329"/>
      <c r="H200" s="330"/>
      <c r="I200" s="331"/>
      <c r="J200" s="321"/>
      <c r="L200" s="138"/>
      <c r="M200" s="138"/>
      <c r="N200" s="138"/>
      <c r="O200" s="138"/>
      <c r="P200" s="138"/>
      <c r="Q200" s="138"/>
      <c r="R200" s="138"/>
      <c r="S200" s="138"/>
      <c r="T200" s="138"/>
      <c r="U200" s="138"/>
      <c r="V200" s="138"/>
      <c r="W200" s="138"/>
      <c r="X200" s="138"/>
      <c r="Z200" s="139"/>
      <c r="AA200" s="139"/>
      <c r="AB200" s="139"/>
      <c r="AC200" s="139"/>
      <c r="AD200" s="139"/>
      <c r="AE200" s="139"/>
      <c r="AF200" s="139"/>
      <c r="AG200" s="139"/>
    </row>
    <row r="201" spans="2:35" s="18" customFormat="1" ht="22.5" customHeight="1" x14ac:dyDescent="0.15">
      <c r="B201" s="18" t="s">
        <v>173</v>
      </c>
      <c r="E201" s="132"/>
      <c r="F201" s="132"/>
      <c r="H201" s="133"/>
      <c r="J201" s="228">
        <f>SUM(J191:J200)</f>
        <v>20000</v>
      </c>
      <c r="Y201" s="134"/>
      <c r="Z201" s="134"/>
      <c r="AA201" s="134"/>
      <c r="AB201" s="134"/>
      <c r="AC201" s="134"/>
      <c r="AD201" s="134"/>
      <c r="AE201" s="134"/>
      <c r="AF201" s="134"/>
      <c r="AG201" s="134"/>
    </row>
    <row r="202" spans="2:35" s="18" customFormat="1" x14ac:dyDescent="0.15">
      <c r="E202" s="132"/>
      <c r="F202" s="132"/>
      <c r="H202" s="133"/>
      <c r="Y202" s="134"/>
      <c r="Z202" s="134"/>
      <c r="AA202" s="134"/>
      <c r="AB202" s="134"/>
      <c r="AC202" s="134"/>
      <c r="AD202" s="134"/>
      <c r="AE202" s="134"/>
      <c r="AF202" s="134"/>
      <c r="AG202" s="134"/>
      <c r="AH202" s="134"/>
      <c r="AI202" s="134"/>
    </row>
    <row r="203" spans="2:35" s="18" customFormat="1" x14ac:dyDescent="0.15">
      <c r="B203" s="229" t="s">
        <v>174</v>
      </c>
      <c r="C203" s="230"/>
      <c r="D203" s="230"/>
      <c r="E203" s="231"/>
      <c r="F203" s="231"/>
      <c r="G203" s="230"/>
      <c r="H203" s="232"/>
      <c r="I203" s="230"/>
      <c r="J203" s="230"/>
      <c r="K203" s="230"/>
      <c r="L203" s="230"/>
      <c r="M203" s="233"/>
      <c r="Y203" s="134"/>
      <c r="Z203" s="134"/>
      <c r="AA203" s="134"/>
      <c r="AB203" s="134"/>
      <c r="AC203" s="134"/>
      <c r="AD203" s="134"/>
      <c r="AE203" s="134"/>
      <c r="AF203" s="134"/>
      <c r="AG203" s="134"/>
      <c r="AH203" s="134"/>
      <c r="AI203" s="134"/>
    </row>
    <row r="204" spans="2:35" s="18" customFormat="1" ht="12.75" x14ac:dyDescent="0.2">
      <c r="B204" s="234" t="s">
        <v>175</v>
      </c>
      <c r="C204"/>
      <c r="D204" s="18" t="s">
        <v>176</v>
      </c>
      <c r="E204" s="132"/>
      <c r="F204" s="132"/>
      <c r="H204" s="133"/>
      <c r="M204" s="235"/>
      <c r="Y204" s="134"/>
      <c r="Z204" s="134"/>
      <c r="AA204" s="134"/>
      <c r="AB204" s="134"/>
      <c r="AC204" s="134"/>
      <c r="AD204" s="134"/>
      <c r="AE204" s="134"/>
      <c r="AF204" s="134"/>
      <c r="AG204" s="134"/>
      <c r="AH204" s="134"/>
      <c r="AI204" s="134"/>
    </row>
    <row r="205" spans="2:35" s="18" customFormat="1" ht="12.75" x14ac:dyDescent="0.2">
      <c r="B205" s="234" t="s">
        <v>177</v>
      </c>
      <c r="C205"/>
      <c r="D205" s="18" t="s">
        <v>178</v>
      </c>
      <c r="E205" s="132"/>
      <c r="F205" s="132"/>
      <c r="H205" s="133"/>
      <c r="M205" s="235"/>
      <c r="Y205" s="134"/>
      <c r="Z205" s="134"/>
      <c r="AA205" s="134"/>
      <c r="AB205" s="134"/>
      <c r="AC205" s="134"/>
      <c r="AD205" s="134"/>
      <c r="AE205" s="134"/>
      <c r="AF205" s="134"/>
      <c r="AG205" s="134"/>
      <c r="AH205" s="134"/>
      <c r="AI205" s="134"/>
    </row>
    <row r="206" spans="2:35" s="18" customFormat="1" ht="12.75" x14ac:dyDescent="0.2">
      <c r="B206" s="234" t="s">
        <v>179</v>
      </c>
      <c r="C206"/>
      <c r="D206" s="18" t="s">
        <v>180</v>
      </c>
      <c r="E206" s="132"/>
      <c r="F206" s="132"/>
      <c r="H206" s="133"/>
      <c r="M206" s="235"/>
      <c r="Y206" s="134"/>
      <c r="Z206" s="134"/>
      <c r="AA206" s="134"/>
      <c r="AB206" s="134"/>
      <c r="AC206" s="134"/>
      <c r="AD206" s="134"/>
      <c r="AE206" s="134"/>
      <c r="AF206" s="134"/>
      <c r="AG206" s="134"/>
      <c r="AH206" s="134"/>
      <c r="AI206" s="134"/>
    </row>
    <row r="207" spans="2:35" s="18" customFormat="1" ht="12.75" x14ac:dyDescent="0.2">
      <c r="B207" s="234" t="s">
        <v>181</v>
      </c>
      <c r="C207"/>
      <c r="D207" s="18" t="s">
        <v>182</v>
      </c>
      <c r="E207"/>
      <c r="F207"/>
      <c r="G207"/>
      <c r="H207" s="133"/>
      <c r="M207" s="235"/>
      <c r="Y207" s="134"/>
      <c r="Z207" s="134"/>
      <c r="AA207" s="134"/>
      <c r="AB207" s="134"/>
      <c r="AC207" s="134"/>
      <c r="AD207" s="134"/>
      <c r="AE207" s="134"/>
      <c r="AF207" s="134"/>
      <c r="AG207" s="134"/>
      <c r="AH207" s="134"/>
      <c r="AI207" s="134"/>
    </row>
    <row r="208" spans="2:35" s="18" customFormat="1" ht="12.75" x14ac:dyDescent="0.15">
      <c r="B208" s="236" t="s">
        <v>183</v>
      </c>
      <c r="C208" s="237"/>
      <c r="D208" s="238" t="s">
        <v>184</v>
      </c>
      <c r="E208" s="239"/>
      <c r="F208" s="239"/>
      <c r="G208" s="240"/>
      <c r="H208" s="241"/>
      <c r="I208" s="240"/>
      <c r="J208" s="240"/>
      <c r="K208" s="240"/>
      <c r="L208" s="240"/>
      <c r="M208" s="242"/>
      <c r="Y208" s="134"/>
      <c r="Z208" s="134"/>
      <c r="AA208" s="134"/>
      <c r="AB208" s="134"/>
      <c r="AC208" s="134"/>
      <c r="AD208" s="134"/>
      <c r="AE208" s="134"/>
      <c r="AF208" s="134"/>
      <c r="AG208" s="134"/>
      <c r="AH208" s="134"/>
      <c r="AI208" s="134"/>
    </row>
    <row r="209" spans="35:36" x14ac:dyDescent="0.15">
      <c r="AI209" s="9"/>
      <c r="AJ209" s="6"/>
    </row>
    <row r="210" spans="35:36" x14ac:dyDescent="0.15">
      <c r="AI210" s="9"/>
      <c r="AJ210" s="6"/>
    </row>
    <row r="211" spans="35:36" x14ac:dyDescent="0.15">
      <c r="AI211" s="9"/>
      <c r="AJ211" s="6"/>
    </row>
    <row r="212" spans="35:36" x14ac:dyDescent="0.15">
      <c r="AI212" s="9"/>
      <c r="AJ212" s="6"/>
    </row>
    <row r="213" spans="35:36" x14ac:dyDescent="0.15">
      <c r="AI213" s="9"/>
      <c r="AJ213" s="6"/>
    </row>
    <row r="214" spans="35:36" x14ac:dyDescent="0.15">
      <c r="AI214" s="9"/>
      <c r="AJ214" s="6"/>
    </row>
    <row r="215" spans="35:36" x14ac:dyDescent="0.15">
      <c r="AI215" s="9"/>
      <c r="AJ215" s="6"/>
    </row>
    <row r="216" spans="35:36" x14ac:dyDescent="0.15">
      <c r="AI216" s="9"/>
      <c r="AJ216" s="6"/>
    </row>
    <row r="217" spans="35:36" x14ac:dyDescent="0.15">
      <c r="AI217" s="9"/>
      <c r="AJ217" s="6"/>
    </row>
    <row r="218" spans="35:36" x14ac:dyDescent="0.15">
      <c r="AI218" s="9"/>
      <c r="AJ218" s="6"/>
    </row>
  </sheetData>
  <sheetProtection algorithmName="SHA-512" hashValue="+RJNZIu4ymJgN2d98IWOwnftrJ273JzW1Bd+STPA54RnkNOrzSkN7/4lwdOQOEnEUeIKpvVJGQoX7UbKG8QJwQ==" saltValue="YjOigD3fIwRYnjDXE5QAPQ==" spinCount="100000" sheet="1" formatCells="0" insertColumns="0" insertRows="0" deleteColumns="0" deleteRows="0"/>
  <phoneticPr fontId="11" type="noConversion"/>
  <conditionalFormatting sqref="Y181:AH181">
    <cfRule type="expression" dxfId="14" priority="1">
      <formula>$AI$181&lt;$H$181</formula>
    </cfRule>
    <cfRule type="expression" dxfId="13" priority="2">
      <formula>$AI$181&gt;$H$181</formula>
    </cfRule>
  </conditionalFormatting>
  <dataValidations xWindow="945" yWindow="628" count="2">
    <dataValidation allowBlank="1" sqref="Y11:AH11 Y175:AH175" xr:uid="{22CE5514-5E30-48CD-BA9A-2CE59894E21E}"/>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81:AH181" xr:uid="{5579F3C0-10D0-4421-B1AE-41375F021FA0}">
      <formula1>Y183</formula1>
      <formula2>Y174</formula2>
    </dataValidation>
  </dataValidations>
  <pageMargins left="0.35433070866141736" right="0.35433070866141736" top="0.78740157480314965" bottom="0.59055118110236227" header="0.31496062992125984" footer="0.31496062992125984"/>
  <pageSetup paperSize="8" scale="42" fitToHeight="3" orientation="landscape" r:id="rId1"/>
  <headerFooter alignWithMargins="0">
    <oddHeader>&amp;C&amp;A</oddHeader>
    <oddFooter xml:space="preserve">&amp;LVersion: May 2023&amp;RPage &amp;P of &amp;N </oddFooter>
  </headerFooter>
  <ignoredErrors>
    <ignoredError sqref="H100:H102 K15 I70 W97 G15:I15 AI41:AJ44 I44 G40:H40 AI170:AJ174 C15:F28 C68:F68 I39:J39 K40:W42 H98:T98 AI178 AI181 L70 O70 R70 U70:V70 G97:U97 G116:I117 Z176:AH176 AI77:AJ83 W83 G83:U83 G103:I103 AI97:AJ103 I114 AI114:AJ114 AI68:AJ73 H71 AI116:AJ122 AI142:AJ142 G84:H96 G104:H115 K84:W87 K103:W107 H122:H136 H142:H151 AI151:AJ156 H156:H170 AI136:AJ140 K89:W96 K88:L88 N88:O88 Q88:R88 T88:U88 W88 K109:W117 K108:O108 Q108:W108 G69:W69 L43 O43 R43 U43 H73:H77 M15:W28 J15:J28 K16:L28 G16:H27 I25:I28 J44:W57 AI54:AJ57 C39:F42 G42:H57 I54:I57 H28 L39 O39 R39 U39 I68 U68 R68 O68 L68 C10 C44:F57 D43:F43" unlockedFormula="1"/>
    <ignoredError sqref="AH41 Y41:Z41" formulaRange="1"/>
  </ignoredErrors>
  <extLst>
    <ext xmlns:x14="http://schemas.microsoft.com/office/spreadsheetml/2009/9/main" uri="{CCE6A557-97BC-4b89-ADB6-D9C93CAAB3DF}">
      <x14:dataValidations xmlns:xm="http://schemas.microsoft.com/office/excel/2006/main" xWindow="945" yWindow="628" count="2">
        <x14:dataValidation type="list" allowBlank="1" showInputMessage="1" showErrorMessage="1" error="Choose type of country in list" prompt="Choose type of country in list" xr:uid="{58A2C009-7825-4E62-BBA4-E6D033AA3B10}">
          <x14:formula1>
            <xm:f>gegevensblad!$B$4:$B$6</xm:f>
          </x14:formula1>
          <xm:sqref>C9</xm:sqref>
        </x14:dataValidation>
        <x14:dataValidation type="list" allowBlank="1" showInputMessage="1" showErrorMessage="1" error="Choose type of activity in list" prompt="Choose type of activity in list" xr:uid="{63E1E437-B52B-4711-8F68-E99A301D8617}">
          <x14:formula1>
            <xm:f>gegevensblad!$B$18:$B$23</xm:f>
          </x14:formula1>
          <xm:sqref>F156:F170 F142:F151 F122:F136 F73:F77 D103:D117 D83:D97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47" activeCellId="1" sqref="C12 C47"/>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13" customWidth="1"/>
    <col min="30" max="16384" width="9.140625" style="18"/>
  </cols>
  <sheetData>
    <row r="1" spans="2:45" s="6" customFormat="1" ht="27.75" customHeight="1" x14ac:dyDescent="0.15">
      <c r="B1" s="12" t="s">
        <v>211</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65</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66</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150" t="s">
        <v>67</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76</v>
      </c>
      <c r="C7" s="153" t="s">
        <v>189</v>
      </c>
      <c r="D7" s="153" t="s">
        <v>190</v>
      </c>
      <c r="E7" s="153" t="s">
        <v>191</v>
      </c>
      <c r="F7" s="153" t="s">
        <v>192</v>
      </c>
      <c r="G7" s="153" t="s">
        <v>193</v>
      </c>
      <c r="H7" s="153" t="s">
        <v>194</v>
      </c>
      <c r="I7" s="153" t="s">
        <v>195</v>
      </c>
      <c r="J7" s="153" t="s">
        <v>196</v>
      </c>
      <c r="K7" s="153" t="s">
        <v>197</v>
      </c>
      <c r="L7" s="153" t="s">
        <v>198</v>
      </c>
      <c r="M7" s="153" t="s">
        <v>212</v>
      </c>
      <c r="N7" s="153" t="s">
        <v>213</v>
      </c>
      <c r="O7" s="153" t="s">
        <v>214</v>
      </c>
      <c r="P7" s="153" t="s">
        <v>215</v>
      </c>
      <c r="Q7" s="153" t="s">
        <v>216</v>
      </c>
      <c r="R7" s="153" t="s">
        <v>217</v>
      </c>
      <c r="S7" s="153" t="s">
        <v>218</v>
      </c>
      <c r="T7" s="153" t="s">
        <v>219</v>
      </c>
      <c r="U7" s="153" t="s">
        <v>220</v>
      </c>
      <c r="V7" s="153" t="s">
        <v>221</v>
      </c>
      <c r="W7" s="153" t="s">
        <v>222</v>
      </c>
      <c r="X7" s="153" t="s">
        <v>223</v>
      </c>
      <c r="Y7" s="153" t="s">
        <v>224</v>
      </c>
      <c r="Z7" s="153" t="s">
        <v>225</v>
      </c>
      <c r="AA7" s="153" t="s">
        <v>226</v>
      </c>
      <c r="AC7" s="314" t="s">
        <v>227</v>
      </c>
    </row>
    <row r="8" spans="2:45" x14ac:dyDescent="0.15">
      <c r="B8" s="151" t="s">
        <v>228</v>
      </c>
      <c r="C8" s="154" t="s">
        <v>189</v>
      </c>
      <c r="D8" s="154" t="s">
        <v>190</v>
      </c>
      <c r="E8" s="154" t="s">
        <v>191</v>
      </c>
      <c r="F8" s="154" t="s">
        <v>192</v>
      </c>
      <c r="G8" s="154" t="s">
        <v>193</v>
      </c>
      <c r="H8" s="154" t="s">
        <v>194</v>
      </c>
      <c r="I8" s="154" t="s">
        <v>195</v>
      </c>
      <c r="J8" s="154" t="s">
        <v>196</v>
      </c>
      <c r="K8" s="154" t="s">
        <v>197</v>
      </c>
      <c r="L8" s="154" t="s">
        <v>198</v>
      </c>
      <c r="M8" s="154" t="s">
        <v>212</v>
      </c>
      <c r="N8" s="154" t="s">
        <v>213</v>
      </c>
      <c r="O8" s="154" t="s">
        <v>214</v>
      </c>
      <c r="P8" s="154" t="s">
        <v>215</v>
      </c>
      <c r="Q8" s="154" t="s">
        <v>216</v>
      </c>
      <c r="R8" s="154" t="s">
        <v>217</v>
      </c>
      <c r="S8" s="154" t="s">
        <v>218</v>
      </c>
      <c r="T8" s="154" t="s">
        <v>219</v>
      </c>
      <c r="U8" s="154" t="s">
        <v>220</v>
      </c>
      <c r="V8" s="154" t="s">
        <v>221</v>
      </c>
      <c r="W8" s="154" t="s">
        <v>222</v>
      </c>
      <c r="X8" s="154" t="s">
        <v>223</v>
      </c>
      <c r="Y8" s="154" t="s">
        <v>224</v>
      </c>
      <c r="Z8" s="154" t="s">
        <v>225</v>
      </c>
      <c r="AA8" s="154" t="s">
        <v>226</v>
      </c>
    </row>
    <row r="9" spans="2:45" ht="12" thickBot="1" x14ac:dyDescent="0.2">
      <c r="B9" s="152" t="s">
        <v>229</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row>
    <row r="10" spans="2:45"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231</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14">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13">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13">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13">
        <f t="shared" si="0"/>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13">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13">
        <f t="shared" si="0"/>
        <v>0</v>
      </c>
    </row>
    <row r="18" spans="2:29" x14ac:dyDescent="0.15">
      <c r="B18" s="21" t="s">
        <v>232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14">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13">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13">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13">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13">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13">
        <f t="shared" si="0"/>
        <v>0</v>
      </c>
    </row>
    <row r="24" spans="2:29" x14ac:dyDescent="0.15">
      <c r="B24" s="21" t="s">
        <v>233</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14">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13">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13">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13">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13">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13">
        <f t="shared" si="0"/>
        <v>0</v>
      </c>
    </row>
    <row r="30" spans="2:29" x14ac:dyDescent="0.15">
      <c r="B30" s="21" t="s">
        <v>234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14">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13">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13">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13">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13">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13">
        <f t="shared" si="0"/>
        <v>0</v>
      </c>
    </row>
    <row r="36" spans="1:29" x14ac:dyDescent="0.15">
      <c r="B36" s="21" t="s">
        <v>235</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14">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13">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13">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13">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13">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13">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14">
        <f>SUM(AC43:AC47)</f>
        <v>0</v>
      </c>
    </row>
    <row r="43" spans="1:29" x14ac:dyDescent="0.15">
      <c r="A43" s="17" t="s">
        <v>236</v>
      </c>
      <c r="B43" s="2" t="s">
        <v>237</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238</v>
      </c>
      <c r="C45" s="24" t="s">
        <v>77</v>
      </c>
      <c r="D45" s="24" t="s">
        <v>77</v>
      </c>
      <c r="E45" s="24" t="s">
        <v>77</v>
      </c>
      <c r="F45" s="24" t="s">
        <v>77</v>
      </c>
      <c r="G45" s="24" t="s">
        <v>77</v>
      </c>
      <c r="H45" s="24" t="s">
        <v>77</v>
      </c>
      <c r="I45" s="24" t="s">
        <v>77</v>
      </c>
      <c r="J45" s="24" t="s">
        <v>77</v>
      </c>
      <c r="K45" s="24" t="s">
        <v>77</v>
      </c>
      <c r="L45" s="24" t="s">
        <v>77</v>
      </c>
      <c r="M45" s="24" t="s">
        <v>77</v>
      </c>
      <c r="N45" s="24" t="s">
        <v>77</v>
      </c>
      <c r="O45" s="24" t="s">
        <v>77</v>
      </c>
      <c r="P45" s="24" t="s">
        <v>77</v>
      </c>
      <c r="Q45" s="24" t="s">
        <v>77</v>
      </c>
      <c r="R45" s="24" t="s">
        <v>77</v>
      </c>
      <c r="S45" s="24" t="s">
        <v>77</v>
      </c>
      <c r="T45" s="24" t="s">
        <v>77</v>
      </c>
      <c r="U45" s="24" t="s">
        <v>77</v>
      </c>
      <c r="V45" s="24" t="s">
        <v>77</v>
      </c>
      <c r="W45" s="24" t="s">
        <v>77</v>
      </c>
      <c r="X45" s="24" t="s">
        <v>77</v>
      </c>
      <c r="Y45" s="24" t="s">
        <v>77</v>
      </c>
      <c r="Z45" s="24" t="s">
        <v>77</v>
      </c>
      <c r="AA45" s="24" t="s">
        <v>77</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231</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14">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13">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13">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13">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13">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13">
        <f t="shared" si="0"/>
        <v>0</v>
      </c>
    </row>
    <row r="53" spans="2:29" x14ac:dyDescent="0.15">
      <c r="B53" s="21" t="s">
        <v>232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14">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13">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13">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13">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13">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13">
        <f t="shared" si="0"/>
        <v>0</v>
      </c>
    </row>
    <row r="59" spans="2:29" x14ac:dyDescent="0.15">
      <c r="B59" s="21" t="s">
        <v>233</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14">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13">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13">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13">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13">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13">
        <f t="shared" si="0"/>
        <v>0</v>
      </c>
    </row>
    <row r="65" spans="1:29" x14ac:dyDescent="0.15">
      <c r="B65" s="21" t="s">
        <v>234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14">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13">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13">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13">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13">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13">
        <f t="shared" si="0"/>
        <v>0</v>
      </c>
    </row>
    <row r="71" spans="1:29" x14ac:dyDescent="0.15">
      <c r="B71" s="21" t="s">
        <v>235</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14">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13">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13">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13">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13">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13">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14">
        <f>SUM(AC78:AC82)</f>
        <v>0</v>
      </c>
    </row>
    <row r="78" spans="1:29" x14ac:dyDescent="0.15">
      <c r="A78" s="17" t="s">
        <v>236</v>
      </c>
      <c r="B78" s="23" t="s">
        <v>239</v>
      </c>
      <c r="C78" s="24">
        <f t="shared" ref="C78:AA78" si="2">SUM(C48:C77)</f>
        <v>0</v>
      </c>
      <c r="D78" s="24">
        <f t="shared" si="2"/>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236</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14"/>
    </row>
    <row r="81" spans="1:29" s="20" customFormat="1" x14ac:dyDescent="0.15">
      <c r="A81" s="25"/>
      <c r="B81" s="26" t="s">
        <v>240</v>
      </c>
      <c r="C81" s="27">
        <f t="shared" ref="C81:AA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si="3"/>
        <v>0</v>
      </c>
      <c r="R81" s="27">
        <f t="shared" si="3"/>
        <v>0</v>
      </c>
      <c r="S81" s="27">
        <f t="shared" si="3"/>
        <v>0</v>
      </c>
      <c r="T81" s="27">
        <f t="shared" si="3"/>
        <v>0</v>
      </c>
      <c r="U81" s="27">
        <f t="shared" si="3"/>
        <v>0</v>
      </c>
      <c r="V81" s="27">
        <f t="shared" si="3"/>
        <v>0</v>
      </c>
      <c r="W81" s="27">
        <f t="shared" si="3"/>
        <v>0</v>
      </c>
      <c r="X81" s="27">
        <f t="shared" si="3"/>
        <v>0</v>
      </c>
      <c r="Y81" s="27">
        <f t="shared" si="3"/>
        <v>0</v>
      </c>
      <c r="Z81" s="27">
        <f t="shared" si="3"/>
        <v>0</v>
      </c>
      <c r="AA81" s="27">
        <f t="shared" si="3"/>
        <v>0</v>
      </c>
      <c r="AC81" s="314"/>
    </row>
  </sheetData>
  <sheetProtection algorithmName="SHA-512" hashValue="BZ6/kdYfQvGV+akNO9CZ5WitmoK+iaWZpBxqBUVwMabAJ/MR43lhiUHnoExoNEA7+4W90GB2BgpKBdjtD9l60A==" saltValue="yTMPc8wuYANm0hkneQ/lcw==" spinCount="100000" sheet="1" formatCells="0" insertColumns="0" insertRows="0" deleteColumns="0" deleteRows="0"/>
  <phoneticPr fontId="11" type="noConversion"/>
  <dataValidations count="1">
    <dataValidation type="whole" allowBlank="1" showInputMessage="1" showErrorMessage="1" errorTitle="Wrong tariff" error="Tariff should be between € 0 and € 700 per day. Please check._x000a_" promptTitle="Tariff" prompt="Maximum tariff is € 700 per day._x000a_" sqref="C9:AA9" xr:uid="{24781F82-462C-40C2-B8FD-39FEA0F9998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 C3 AC72:AC77 AC12 AC42" unlockedFormula="1"/>
    <ignoredError sqref="C12 C44:C47 C22:C41" evalError="1"/>
    <ignoredError sqref="AC43:AC45" formula="1"/>
    <ignoredError sqref="AC46:AC71 AC13:AC41" formula="1" unlockedFormula="1"/>
  </ignoredErrors>
  <extLst>
    <ext xmlns:x14="http://schemas.microsoft.com/office/spreadsheetml/2009/9/main" uri="{78C0D931-6437-407d-A8EE-F0AAD7539E65}">
      <x14:conditionalFormattings>
        <x14:conditionalFormatting xmlns:xm="http://schemas.microsoft.com/office/excel/2006/main">
          <x14:cfRule type="expression" priority="7" id="{00000000-000E-0000-0200-000002000000}">
            <xm:f>'Activities total'!$AC$32&gt;20%</xm:f>
            <x14:dxf>
              <fill>
                <patternFill>
                  <bgColor rgb="FFFF0000"/>
                </patternFill>
              </fill>
            </x14:dxf>
          </x14:cfRule>
          <xm:sqref>C13:AA17 C48:AA52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493B-AD5D-4B70-9878-B5E11FBFDFA5}">
  <sheetPr codeName="Blad6">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47" activeCellId="1" sqref="C12 C47"/>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13" customWidth="1"/>
    <col min="30" max="16384" width="9.140625" style="18"/>
  </cols>
  <sheetData>
    <row r="1" spans="2:45" s="6" customFormat="1" ht="27.75" customHeight="1" x14ac:dyDescent="0.15">
      <c r="B1" s="12" t="s">
        <v>241</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65</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66</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67</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76</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14" t="s">
        <v>227</v>
      </c>
    </row>
    <row r="8" spans="2:45" x14ac:dyDescent="0.15">
      <c r="B8" s="151" t="s">
        <v>228</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229</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231</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14">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13">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13">
        <f>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13">
        <f t="shared" ref="AC15:AC76" si="0">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13">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13">
        <f t="shared" si="0"/>
        <v>0</v>
      </c>
    </row>
    <row r="18" spans="2:29" x14ac:dyDescent="0.15">
      <c r="B18" s="21" t="s">
        <v>232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14">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13">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13">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13">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13">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13">
        <f t="shared" si="0"/>
        <v>0</v>
      </c>
    </row>
    <row r="24" spans="2:29" x14ac:dyDescent="0.15">
      <c r="B24" s="21" t="s">
        <v>233</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14">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13">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13">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13">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13">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13">
        <f t="shared" si="0"/>
        <v>0</v>
      </c>
    </row>
    <row r="30" spans="2:29" x14ac:dyDescent="0.15">
      <c r="B30" s="21" t="s">
        <v>234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14">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13">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13">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13">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13">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13">
        <f t="shared" si="0"/>
        <v>0</v>
      </c>
    </row>
    <row r="36" spans="1:29" x14ac:dyDescent="0.15">
      <c r="B36" s="21" t="s">
        <v>235</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14">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13">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13">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13">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13">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13">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14">
        <f>SUM(AC43:AC47)</f>
        <v>0</v>
      </c>
    </row>
    <row r="43" spans="1:29" x14ac:dyDescent="0.15">
      <c r="A43" s="17" t="s">
        <v>236</v>
      </c>
      <c r="B43" s="2" t="s">
        <v>237</v>
      </c>
      <c r="C43" s="16">
        <f t="shared" ref="C43:AA43" si="1">SUM(C13:C42)</f>
        <v>0</v>
      </c>
      <c r="D43" s="16">
        <f t="shared" si="1"/>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238</v>
      </c>
      <c r="C45" s="24" t="s">
        <v>77</v>
      </c>
      <c r="D45" s="24" t="s">
        <v>77</v>
      </c>
      <c r="E45" s="24" t="s">
        <v>77</v>
      </c>
      <c r="F45" s="24" t="s">
        <v>77</v>
      </c>
      <c r="G45" s="24" t="s">
        <v>77</v>
      </c>
      <c r="H45" s="24" t="s">
        <v>77</v>
      </c>
      <c r="I45" s="24" t="s">
        <v>77</v>
      </c>
      <c r="J45" s="24" t="s">
        <v>77</v>
      </c>
      <c r="K45" s="24" t="s">
        <v>77</v>
      </c>
      <c r="L45" s="24" t="s">
        <v>77</v>
      </c>
      <c r="M45" s="24" t="s">
        <v>77</v>
      </c>
      <c r="N45" s="24" t="s">
        <v>77</v>
      </c>
      <c r="O45" s="24" t="s">
        <v>77</v>
      </c>
      <c r="P45" s="24" t="s">
        <v>77</v>
      </c>
      <c r="Q45" s="24" t="s">
        <v>77</v>
      </c>
      <c r="R45" s="24" t="s">
        <v>77</v>
      </c>
      <c r="S45" s="24" t="s">
        <v>77</v>
      </c>
      <c r="T45" s="24" t="s">
        <v>77</v>
      </c>
      <c r="U45" s="24" t="s">
        <v>77</v>
      </c>
      <c r="V45" s="24" t="s">
        <v>77</v>
      </c>
      <c r="W45" s="24" t="s">
        <v>77</v>
      </c>
      <c r="X45" s="24" t="s">
        <v>77</v>
      </c>
      <c r="Y45" s="24" t="s">
        <v>77</v>
      </c>
      <c r="Z45" s="24" t="s">
        <v>77</v>
      </c>
      <c r="AA45" s="24" t="s">
        <v>77</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231</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14">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13">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13">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13">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13">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13">
        <f t="shared" si="0"/>
        <v>0</v>
      </c>
    </row>
    <row r="53" spans="2:29" x14ac:dyDescent="0.15">
      <c r="B53" s="21" t="s">
        <v>232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14">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13">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13">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13">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13">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13">
        <f t="shared" si="0"/>
        <v>0</v>
      </c>
    </row>
    <row r="59" spans="2:29" x14ac:dyDescent="0.15">
      <c r="B59" s="21" t="s">
        <v>233</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14">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13">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13">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13">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13">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13">
        <f t="shared" si="0"/>
        <v>0</v>
      </c>
    </row>
    <row r="65" spans="1:29" x14ac:dyDescent="0.15">
      <c r="B65" s="21" t="s">
        <v>234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14">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13">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13">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13">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13">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13">
        <f t="shared" si="0"/>
        <v>0</v>
      </c>
    </row>
    <row r="71" spans="1:29" x14ac:dyDescent="0.15">
      <c r="B71" s="21" t="s">
        <v>235</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14">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13">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13">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13">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13">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13">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14">
        <f>SUM(AC78:AC82)</f>
        <v>0</v>
      </c>
    </row>
    <row r="78" spans="1:29" x14ac:dyDescent="0.15">
      <c r="A78" s="17" t="s">
        <v>236</v>
      </c>
      <c r="B78" s="23" t="s">
        <v>239</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236</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14"/>
    </row>
    <row r="81" spans="1:29" s="20" customFormat="1" x14ac:dyDescent="0.15">
      <c r="A81" s="25"/>
      <c r="B81" s="26" t="s">
        <v>240</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14"/>
    </row>
  </sheetData>
  <sheetProtection algorithmName="SHA-512" hashValue="agb5WFSLjF0tO7mK+PJMMV3kjfwT7GBUHYQQBhgnB9HL6dgFLN0KxVfY1L7aK5UTplHwltDu4oxat1h31KOs8Q==" saltValue="sAdrh741NR8b3A1VqnilzA=="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D391B52A-33C2-441B-8C99-DB8209C6EB6C}">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D5:G5 C9:P9 C3:G3 AC12:AC17 AC31:AC35 AC37:AC46 AC72:AC77 AC66:AC70" unlockedFormula="1"/>
    <ignoredError sqref="C12 C44:C47 C18:C41" evalError="1"/>
  </ignoredErrors>
  <extLst>
    <ext xmlns:x14="http://schemas.microsoft.com/office/spreadsheetml/2009/9/main" uri="{78C0D931-6437-407d-A8EE-F0AAD7539E65}">
      <x14:conditionalFormattings>
        <x14:conditionalFormatting xmlns:xm="http://schemas.microsoft.com/office/excel/2006/main">
          <x14:cfRule type="expression" priority="6" id="{00000000-000E-0000-0300-000002000000}">
            <xm:f>'Activities total'!$AC$32&gt;20%</xm:f>
            <x14:dxf>
              <fill>
                <patternFill>
                  <bgColor rgb="FFFF0000"/>
                </patternFill>
              </fill>
            </x14:dxf>
          </x14:cfRule>
          <xm:sqref>C13:AA17 C48:AA52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47EF-2086-4899-B547-CFC323E4AAD2}">
  <sheetPr codeName="Blad7">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47" activeCellId="1" sqref="C12 C47"/>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13" customWidth="1"/>
    <col min="30" max="16384" width="9.140625" style="18"/>
  </cols>
  <sheetData>
    <row r="1" spans="2:45" s="6" customFormat="1" ht="27.75" customHeight="1" x14ac:dyDescent="0.15">
      <c r="B1" s="12" t="s">
        <v>242</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65</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66</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67</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76</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14" t="s">
        <v>227</v>
      </c>
    </row>
    <row r="8" spans="2:45" x14ac:dyDescent="0.15">
      <c r="B8" s="151" t="s">
        <v>228</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229</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231</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14">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13">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13">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13">
        <f t="shared" si="0"/>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13">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13">
        <f t="shared" si="0"/>
        <v>0</v>
      </c>
    </row>
    <row r="18" spans="2:29" x14ac:dyDescent="0.15">
      <c r="B18" s="21" t="s">
        <v>232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14">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13">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13">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13">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13">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13">
        <f t="shared" si="0"/>
        <v>0</v>
      </c>
    </row>
    <row r="24" spans="2:29" x14ac:dyDescent="0.15">
      <c r="B24" s="21" t="s">
        <v>233</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14">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13">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13">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13">
        <f>SUM(C27:AA27)</f>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13">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13">
        <f t="shared" si="0"/>
        <v>0</v>
      </c>
    </row>
    <row r="30" spans="2:29" x14ac:dyDescent="0.15">
      <c r="B30" s="21" t="s">
        <v>234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14">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13">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13">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13">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13">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13">
        <f t="shared" si="0"/>
        <v>0</v>
      </c>
    </row>
    <row r="36" spans="1:29" x14ac:dyDescent="0.15">
      <c r="B36" s="21" t="s">
        <v>235</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14">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13">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13">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13">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13">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13">
        <f t="shared" si="0"/>
        <v>0</v>
      </c>
    </row>
    <row r="42" spans="1:29" x14ac:dyDescent="0.15">
      <c r="B42" s="272"/>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C42" s="314">
        <f>SUM(AC43:AC47)</f>
        <v>0</v>
      </c>
    </row>
    <row r="43" spans="1:29" x14ac:dyDescent="0.15">
      <c r="A43" s="17" t="s">
        <v>236</v>
      </c>
      <c r="B43" s="2" t="s">
        <v>237</v>
      </c>
      <c r="C43" s="16">
        <f>SUM(C13:C42)</f>
        <v>0</v>
      </c>
      <c r="D43" s="16">
        <f t="shared" ref="D43:Z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SUM(AA13:AA42)</f>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238</v>
      </c>
      <c r="C45" s="24" t="s">
        <v>77</v>
      </c>
      <c r="D45" s="24" t="s">
        <v>77</v>
      </c>
      <c r="E45" s="24" t="s">
        <v>77</v>
      </c>
      <c r="F45" s="24" t="s">
        <v>77</v>
      </c>
      <c r="G45" s="24" t="s">
        <v>77</v>
      </c>
      <c r="H45" s="24" t="s">
        <v>77</v>
      </c>
      <c r="I45" s="24" t="s">
        <v>77</v>
      </c>
      <c r="J45" s="24" t="s">
        <v>77</v>
      </c>
      <c r="K45" s="24" t="s">
        <v>77</v>
      </c>
      <c r="L45" s="24" t="s">
        <v>77</v>
      </c>
      <c r="M45" s="24" t="s">
        <v>77</v>
      </c>
      <c r="N45" s="24" t="s">
        <v>77</v>
      </c>
      <c r="O45" s="24" t="s">
        <v>77</v>
      </c>
      <c r="P45" s="24" t="s">
        <v>77</v>
      </c>
      <c r="Q45" s="24" t="s">
        <v>77</v>
      </c>
      <c r="R45" s="24" t="s">
        <v>77</v>
      </c>
      <c r="S45" s="24" t="s">
        <v>77</v>
      </c>
      <c r="T45" s="24" t="s">
        <v>77</v>
      </c>
      <c r="U45" s="24" t="s">
        <v>77</v>
      </c>
      <c r="V45" s="24" t="s">
        <v>77</v>
      </c>
      <c r="W45" s="24" t="s">
        <v>77</v>
      </c>
      <c r="X45" s="24" t="s">
        <v>77</v>
      </c>
      <c r="Y45" s="24" t="s">
        <v>77</v>
      </c>
      <c r="Z45" s="24" t="s">
        <v>77</v>
      </c>
      <c r="AA45" s="24" t="s">
        <v>77</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231</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14">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13">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13">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13">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13">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13">
        <f t="shared" si="0"/>
        <v>0</v>
      </c>
    </row>
    <row r="53" spans="2:29" x14ac:dyDescent="0.15">
      <c r="B53" s="21" t="s">
        <v>232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14">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13">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13">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13">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13">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13">
        <f t="shared" si="0"/>
        <v>0</v>
      </c>
    </row>
    <row r="59" spans="2:29" x14ac:dyDescent="0.15">
      <c r="B59" s="21" t="s">
        <v>233</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14">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13">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13">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13">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13">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13">
        <f t="shared" si="0"/>
        <v>0</v>
      </c>
    </row>
    <row r="65" spans="1:29" x14ac:dyDescent="0.15">
      <c r="B65" s="21" t="s">
        <v>234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14">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13">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13">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13">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13">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13">
        <f t="shared" si="0"/>
        <v>0</v>
      </c>
    </row>
    <row r="71" spans="1:29" x14ac:dyDescent="0.15">
      <c r="B71" s="21" t="s">
        <v>235</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14">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13">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13">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13">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13">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13">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14">
        <f>SUM(AC78:AC82)</f>
        <v>0</v>
      </c>
    </row>
    <row r="78" spans="1:29" x14ac:dyDescent="0.15">
      <c r="A78" s="17" t="s">
        <v>236</v>
      </c>
      <c r="B78" s="23" t="s">
        <v>239</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236</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14"/>
    </row>
    <row r="81" spans="1:29" s="20" customFormat="1" x14ac:dyDescent="0.15">
      <c r="A81" s="25"/>
      <c r="B81" s="26" t="s">
        <v>240</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14"/>
    </row>
  </sheetData>
  <sheetProtection algorithmName="SHA-512" hashValue="bykCe3cut06LBQ5YRMKZhVbyZTBLav0oFsClwkCYrt0VOB5yLToF3WRzrp9yLLXAmlnOa4rpsldiRQXyNu/Vkg==" saltValue="KgVPv9+YYF6t6Hl+z0WPqg=="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37E2D6CF-D88F-4D15-9848-AC393E6CAC69}">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12:C25 C44:C47 C27:C41" evalError="1"/>
  </ignoredErrors>
  <extLst>
    <ext xmlns:x14="http://schemas.microsoft.com/office/spreadsheetml/2009/9/main" uri="{78C0D931-6437-407d-A8EE-F0AAD7539E65}">
      <x14:conditionalFormattings>
        <x14:conditionalFormatting xmlns:xm="http://schemas.microsoft.com/office/excel/2006/main">
          <x14:cfRule type="expression" priority="5" id="{00000000-000E-0000-0400-000002000000}">
            <xm:f>'Activities total'!$AC$32&gt;20%</xm:f>
            <x14:dxf>
              <fill>
                <patternFill>
                  <bgColor rgb="FFFF0000"/>
                </patternFill>
              </fill>
            </x14:dxf>
          </x14:cfRule>
          <xm:sqref>C13:AA17 C48:AA52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3EB4-FAB5-45EB-818D-0D71D37A78DD}">
  <sheetPr codeName="Blad8">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47" activeCellId="1" sqref="C12 C47"/>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13" customWidth="1"/>
    <col min="30" max="16384" width="9.140625" style="18"/>
  </cols>
  <sheetData>
    <row r="1" spans="2:45" s="6" customFormat="1" ht="27.75" customHeight="1" x14ac:dyDescent="0.15">
      <c r="B1" s="12" t="s">
        <v>243</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65</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66</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67</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76</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14" t="s">
        <v>227</v>
      </c>
    </row>
    <row r="8" spans="2:45" x14ac:dyDescent="0.15">
      <c r="B8" s="151" t="s">
        <v>228</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229</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231</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14">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13">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13">
        <f>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13">
        <f t="shared" ref="AC15:AC76" si="0">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13">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13">
        <f t="shared" si="0"/>
        <v>0</v>
      </c>
    </row>
    <row r="18" spans="2:29" x14ac:dyDescent="0.15">
      <c r="B18" s="21" t="s">
        <v>232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14">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13">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13">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13">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13">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13">
        <f t="shared" si="0"/>
        <v>0</v>
      </c>
    </row>
    <row r="24" spans="2:29" x14ac:dyDescent="0.15">
      <c r="B24" s="21" t="s">
        <v>233</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14">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13">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13">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13">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13">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13">
        <f t="shared" si="0"/>
        <v>0</v>
      </c>
    </row>
    <row r="30" spans="2:29" x14ac:dyDescent="0.15">
      <c r="B30" s="21" t="s">
        <v>234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14">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13">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13">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13">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13">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13">
        <f t="shared" si="0"/>
        <v>0</v>
      </c>
    </row>
    <row r="36" spans="1:29" x14ac:dyDescent="0.15">
      <c r="B36" s="21" t="s">
        <v>235</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14">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13">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13">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13">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13">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13">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14">
        <f>SUM(AC43:AC47)</f>
        <v>0</v>
      </c>
    </row>
    <row r="43" spans="1:29" x14ac:dyDescent="0.15">
      <c r="A43" s="17" t="s">
        <v>236</v>
      </c>
      <c r="B43" s="2" t="s">
        <v>237</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238</v>
      </c>
      <c r="C45" s="24" t="s">
        <v>77</v>
      </c>
      <c r="D45" s="24" t="s">
        <v>77</v>
      </c>
      <c r="E45" s="24" t="s">
        <v>77</v>
      </c>
      <c r="F45" s="24" t="s">
        <v>77</v>
      </c>
      <c r="G45" s="24" t="s">
        <v>77</v>
      </c>
      <c r="H45" s="24" t="s">
        <v>77</v>
      </c>
      <c r="I45" s="24" t="s">
        <v>77</v>
      </c>
      <c r="J45" s="24" t="s">
        <v>77</v>
      </c>
      <c r="K45" s="24" t="s">
        <v>77</v>
      </c>
      <c r="L45" s="24" t="s">
        <v>77</v>
      </c>
      <c r="M45" s="24" t="s">
        <v>77</v>
      </c>
      <c r="N45" s="24" t="s">
        <v>77</v>
      </c>
      <c r="O45" s="24" t="s">
        <v>77</v>
      </c>
      <c r="P45" s="24" t="s">
        <v>77</v>
      </c>
      <c r="Q45" s="24" t="s">
        <v>77</v>
      </c>
      <c r="R45" s="24" t="s">
        <v>77</v>
      </c>
      <c r="S45" s="24" t="s">
        <v>77</v>
      </c>
      <c r="T45" s="24" t="s">
        <v>77</v>
      </c>
      <c r="U45" s="24" t="s">
        <v>77</v>
      </c>
      <c r="V45" s="24" t="s">
        <v>77</v>
      </c>
      <c r="W45" s="24" t="s">
        <v>77</v>
      </c>
      <c r="X45" s="24" t="s">
        <v>77</v>
      </c>
      <c r="Y45" s="24" t="s">
        <v>77</v>
      </c>
      <c r="Z45" s="24" t="s">
        <v>77</v>
      </c>
      <c r="AA45" s="24" t="s">
        <v>77</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231</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14">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13">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13">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13">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13">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13">
        <f t="shared" si="0"/>
        <v>0</v>
      </c>
    </row>
    <row r="53" spans="2:29" x14ac:dyDescent="0.15">
      <c r="B53" s="21" t="s">
        <v>232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14">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13">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13">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13">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13">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13">
        <f t="shared" si="0"/>
        <v>0</v>
      </c>
    </row>
    <row r="59" spans="2:29" x14ac:dyDescent="0.15">
      <c r="B59" s="21" t="s">
        <v>233</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14">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13">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13">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13">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13">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13">
        <f t="shared" si="0"/>
        <v>0</v>
      </c>
    </row>
    <row r="65" spans="1:29" x14ac:dyDescent="0.15">
      <c r="B65" s="21" t="s">
        <v>234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14">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13">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13">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13">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13">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13">
        <f t="shared" si="0"/>
        <v>0</v>
      </c>
    </row>
    <row r="71" spans="1:29" x14ac:dyDescent="0.15">
      <c r="B71" s="21" t="s">
        <v>235</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14">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13">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13">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13">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13">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13">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14">
        <f>SUM(AC78:AC82)</f>
        <v>0</v>
      </c>
    </row>
    <row r="78" spans="1:29" x14ac:dyDescent="0.15">
      <c r="A78" s="17" t="s">
        <v>236</v>
      </c>
      <c r="B78" s="23" t="s">
        <v>239</v>
      </c>
      <c r="C78" s="24">
        <f>SUM(C48:C77)</f>
        <v>0</v>
      </c>
      <c r="D78" s="24">
        <f t="shared" ref="D78:Z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SUM(AA48:AA77)</f>
        <v>0</v>
      </c>
      <c r="AB78" s="20"/>
    </row>
    <row r="79" spans="1:29" x14ac:dyDescent="0.15">
      <c r="B79" s="1" t="s">
        <v>236</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14"/>
    </row>
    <row r="81" spans="1:29" s="20" customFormat="1" x14ac:dyDescent="0.15">
      <c r="A81" s="25"/>
      <c r="B81" s="26" t="s">
        <v>240</v>
      </c>
      <c r="C81" s="27">
        <f t="shared" ref="C81:AA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si="3"/>
        <v>0</v>
      </c>
      <c r="R81" s="27">
        <f t="shared" si="3"/>
        <v>0</v>
      </c>
      <c r="S81" s="27">
        <f t="shared" si="3"/>
        <v>0</v>
      </c>
      <c r="T81" s="27">
        <f t="shared" si="3"/>
        <v>0</v>
      </c>
      <c r="U81" s="27">
        <f t="shared" si="3"/>
        <v>0</v>
      </c>
      <c r="V81" s="27">
        <f t="shared" si="3"/>
        <v>0</v>
      </c>
      <c r="W81" s="27">
        <f t="shared" si="3"/>
        <v>0</v>
      </c>
      <c r="X81" s="27">
        <f t="shared" si="3"/>
        <v>0</v>
      </c>
      <c r="Y81" s="27">
        <f t="shared" si="3"/>
        <v>0</v>
      </c>
      <c r="Z81" s="27">
        <f t="shared" si="3"/>
        <v>0</v>
      </c>
      <c r="AA81" s="27">
        <f t="shared" si="3"/>
        <v>0</v>
      </c>
      <c r="AC81" s="314"/>
    </row>
  </sheetData>
  <sheetProtection algorithmName="SHA-512" hashValue="uxyWkpCQow9o5waAMnR4nQZTfZ0FbsOlw7BE99qSqWPtzpSB3gM0NdMqA/UY8J4NDkXE5/Wr4+Tj7mfJVwPKUA==" saltValue="d/9JgXyLAGS3LlJmALtupg=="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E5F5402C-4B09-4D9D-92CC-B57415B674A4}">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8:P9 Q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4" id="{00000000-000E-0000-0500-000002000000}">
            <xm:f>'Activities total'!$AC$32&gt;20%</xm:f>
            <x14:dxf>
              <fill>
                <patternFill>
                  <bgColor rgb="FFFF0000"/>
                </patternFill>
              </fill>
            </x14:dxf>
          </x14:cfRule>
          <xm:sqref>C13:AA17 C48:AA52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7831-03A2-4017-94DF-BF7ECD2F5DE6}">
  <sheetPr codeName="Blad9">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47" activeCellId="1" sqref="C12 C47"/>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13" customWidth="1"/>
    <col min="30" max="16384" width="9.140625" style="18"/>
  </cols>
  <sheetData>
    <row r="1" spans="2:45" s="6" customFormat="1" ht="27.75" customHeight="1" x14ac:dyDescent="0.15">
      <c r="B1" s="12" t="s">
        <v>244</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65</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66</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67</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76</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14" t="s">
        <v>227</v>
      </c>
    </row>
    <row r="8" spans="2:45" x14ac:dyDescent="0.15">
      <c r="B8" s="151" t="s">
        <v>228</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229</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230</v>
      </c>
      <c r="C10" s="40" t="s">
        <v>77</v>
      </c>
      <c r="D10" s="40" t="s">
        <v>77</v>
      </c>
      <c r="E10" s="40" t="s">
        <v>77</v>
      </c>
      <c r="F10" s="40" t="s">
        <v>77</v>
      </c>
      <c r="G10" s="40" t="s">
        <v>77</v>
      </c>
      <c r="H10" s="40" t="s">
        <v>77</v>
      </c>
      <c r="I10" s="40" t="s">
        <v>77</v>
      </c>
      <c r="J10" s="40" t="s">
        <v>77</v>
      </c>
      <c r="K10" s="40" t="s">
        <v>77</v>
      </c>
      <c r="L10" s="40" t="s">
        <v>77</v>
      </c>
      <c r="M10" s="40" t="s">
        <v>77</v>
      </c>
      <c r="N10" s="40" t="s">
        <v>77</v>
      </c>
      <c r="O10" s="40" t="s">
        <v>77</v>
      </c>
      <c r="P10" s="40" t="s">
        <v>77</v>
      </c>
      <c r="Q10" s="40" t="s">
        <v>77</v>
      </c>
      <c r="R10" s="40" t="s">
        <v>77</v>
      </c>
      <c r="S10" s="40" t="s">
        <v>77</v>
      </c>
      <c r="T10" s="40" t="s">
        <v>77</v>
      </c>
      <c r="U10" s="40" t="s">
        <v>77</v>
      </c>
      <c r="V10" s="40" t="s">
        <v>77</v>
      </c>
      <c r="W10" s="40" t="s">
        <v>77</v>
      </c>
      <c r="X10" s="40" t="s">
        <v>77</v>
      </c>
      <c r="Y10" s="40" t="s">
        <v>77</v>
      </c>
      <c r="Z10" s="40" t="s">
        <v>77</v>
      </c>
      <c r="AA10" s="40" t="s">
        <v>77</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231</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14">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13">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13">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13">
        <f>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13">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13">
        <f t="shared" si="0"/>
        <v>0</v>
      </c>
    </row>
    <row r="18" spans="2:29" x14ac:dyDescent="0.15">
      <c r="B18" s="21" t="s">
        <v>232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14">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13">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13">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13">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13">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13">
        <f t="shared" si="0"/>
        <v>0</v>
      </c>
    </row>
    <row r="24" spans="2:29" x14ac:dyDescent="0.15">
      <c r="B24" s="21" t="s">
        <v>233</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14">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13">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13">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13">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13">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13">
        <f t="shared" si="0"/>
        <v>0</v>
      </c>
    </row>
    <row r="30" spans="2:29" x14ac:dyDescent="0.15">
      <c r="B30" s="21" t="s">
        <v>234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14">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13">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13">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13">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13">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13">
        <f t="shared" si="0"/>
        <v>0</v>
      </c>
    </row>
    <row r="36" spans="1:29" x14ac:dyDescent="0.15">
      <c r="B36" s="21" t="s">
        <v>235</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14">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13">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13">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13">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13">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13">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14">
        <f>SUM(AC43:AC47)</f>
        <v>0</v>
      </c>
    </row>
    <row r="43" spans="1:29" x14ac:dyDescent="0.15">
      <c r="A43" s="17" t="s">
        <v>236</v>
      </c>
      <c r="B43" s="2" t="s">
        <v>237</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238</v>
      </c>
      <c r="C45" s="24" t="s">
        <v>77</v>
      </c>
      <c r="D45" s="24" t="s">
        <v>77</v>
      </c>
      <c r="E45" s="24" t="s">
        <v>77</v>
      </c>
      <c r="F45" s="24" t="s">
        <v>77</v>
      </c>
      <c r="G45" s="24" t="s">
        <v>77</v>
      </c>
      <c r="H45" s="24" t="s">
        <v>77</v>
      </c>
      <c r="I45" s="24" t="s">
        <v>77</v>
      </c>
      <c r="J45" s="24" t="s">
        <v>77</v>
      </c>
      <c r="K45" s="24" t="s">
        <v>77</v>
      </c>
      <c r="L45" s="24" t="s">
        <v>77</v>
      </c>
      <c r="M45" s="24" t="s">
        <v>77</v>
      </c>
      <c r="N45" s="24" t="s">
        <v>77</v>
      </c>
      <c r="O45" s="24" t="s">
        <v>77</v>
      </c>
      <c r="P45" s="24" t="s">
        <v>77</v>
      </c>
      <c r="Q45" s="24" t="s">
        <v>77</v>
      </c>
      <c r="R45" s="24" t="s">
        <v>77</v>
      </c>
      <c r="S45" s="24" t="s">
        <v>77</v>
      </c>
      <c r="T45" s="24" t="s">
        <v>77</v>
      </c>
      <c r="U45" s="24" t="s">
        <v>77</v>
      </c>
      <c r="V45" s="24" t="s">
        <v>77</v>
      </c>
      <c r="W45" s="24" t="s">
        <v>77</v>
      </c>
      <c r="X45" s="24" t="s">
        <v>77</v>
      </c>
      <c r="Y45" s="24" t="s">
        <v>77</v>
      </c>
      <c r="Z45" s="24" t="s">
        <v>77</v>
      </c>
      <c r="AA45" s="24" t="s">
        <v>77</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231</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14">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13">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13">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13">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13">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13">
        <f t="shared" si="0"/>
        <v>0</v>
      </c>
    </row>
    <row r="53" spans="2:29" x14ac:dyDescent="0.15">
      <c r="B53" s="21" t="s">
        <v>232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14">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13">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13">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13">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13">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13">
        <f t="shared" si="0"/>
        <v>0</v>
      </c>
    </row>
    <row r="59" spans="2:29" x14ac:dyDescent="0.15">
      <c r="B59" s="21" t="s">
        <v>233</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14">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13">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13">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13">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13">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13">
        <f t="shared" si="0"/>
        <v>0</v>
      </c>
    </row>
    <row r="65" spans="1:29" x14ac:dyDescent="0.15">
      <c r="B65" s="21" t="s">
        <v>234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14">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13">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13">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13">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13">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13">
        <f t="shared" si="0"/>
        <v>0</v>
      </c>
    </row>
    <row r="71" spans="1:29" x14ac:dyDescent="0.15">
      <c r="B71" s="21" t="s">
        <v>235</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14">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13">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13">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13">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13">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13">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14">
        <f>SUM(AC78:AC82)</f>
        <v>0</v>
      </c>
    </row>
    <row r="78" spans="1:29" x14ac:dyDescent="0.15">
      <c r="A78" s="17" t="s">
        <v>236</v>
      </c>
      <c r="B78" s="23" t="s">
        <v>239</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236</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14"/>
    </row>
    <row r="81" spans="1:29" s="20" customFormat="1" x14ac:dyDescent="0.15">
      <c r="A81" s="25"/>
      <c r="B81" s="26" t="s">
        <v>240</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14"/>
    </row>
  </sheetData>
  <sheetProtection algorithmName="SHA-512" hashValue="R7Z30VeaZqExBouipj2ZW2qr6WN14ymIUA5ZUeEnbyeOuan0w8IyAVEnZiXAMOPVK8ml7X4h9cIJDIlJZ5lL2A==" saltValue="X/4IS8Nk6aY+ON2LREfmcA=="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599A6AA0-F104-4480-B175-AE981FEE22DB}">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3" id="{00000000-000E-0000-0600-000002000000}">
            <xm:f>'Activities total'!$AC$32&gt;20%</xm:f>
            <x14:dxf>
              <fill>
                <patternFill>
                  <bgColor rgb="FFFF0000"/>
                </patternFill>
              </fill>
            </x14:dxf>
          </x14:cfRule>
          <xm:sqref>C13:AA17 C48:AA52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bad1df-5bb6-4a0f-9ce5-a62b46f21181" xsi:nil="true"/>
    <lcf76f155ced4ddcb4097134ff3c332f xmlns="4711da1b-f233-4434-9962-8187bb90af34">
      <Terms xmlns="http://schemas.microsoft.com/office/infopath/2007/PartnerControls"/>
    </lcf76f155ced4ddcb4097134ff3c332f>
    <Insamenwerkingmet xmlns="4711da1b-f233-4434-9962-8187bb90af34">
      <UserInfo>
        <DisplayName/>
        <AccountId xsi:nil="true"/>
        <AccountType/>
      </UserInfo>
    </Insamenwerkingme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923377886B54F9F933861B8D52EBF" ma:contentTypeVersion="17" ma:contentTypeDescription="Een nieuw document maken." ma:contentTypeScope="" ma:versionID="8d5e2f0de776f036ec580c8fd93a3032">
  <xsd:schema xmlns:xsd="http://www.w3.org/2001/XMLSchema" xmlns:xs="http://www.w3.org/2001/XMLSchema" xmlns:p="http://schemas.microsoft.com/office/2006/metadata/properties" xmlns:ns2="4711da1b-f233-4434-9962-8187bb90af34" xmlns:ns3="8fbad1df-5bb6-4a0f-9ce5-a62b46f21181" targetNamespace="http://schemas.microsoft.com/office/2006/metadata/properties" ma:root="true" ma:fieldsID="05acaf2f734ea1a6438136e7f19c7dbd" ns2:_="" ns3:_="">
    <xsd:import namespace="4711da1b-f233-4434-9962-8187bb90af34"/>
    <xsd:import namespace="8fbad1df-5bb6-4a0f-9ce5-a62b46f211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Insamenwerkingmet"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1da1b-f233-4434-9962-8187bb90a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Insamenwerkingmet" ma:index="20" nillable="true" ma:displayName="In samenwerking met" ma:format="Dropdown" ma:list="UserInfo" ma:SharePointGroup="0" ma:internalName="Insamenwerkingme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bad1df-5bb6-4a0f-9ce5-a62b46f2118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d2a9cf4-74f1-45d9-be1a-d23af5c965b5}" ma:internalName="TaxCatchAll" ma:showField="CatchAllData" ma:web="8fbad1df-5bb6-4a0f-9ce5-a62b46f21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DDA88C-482D-42E5-AA29-AA741D7E3904}">
  <ds:schemaRefs>
    <ds:schemaRef ds:uri="http://schemas.microsoft.com/office/2006/metadata/properties"/>
    <ds:schemaRef ds:uri="http://purl.org/dc/elements/1.1/"/>
    <ds:schemaRef ds:uri="http://schemas.openxmlformats.org/package/2006/metadata/core-properties"/>
    <ds:schemaRef ds:uri="http://purl.org/dc/terms/"/>
    <ds:schemaRef ds:uri="4711da1b-f233-4434-9962-8187bb90af34"/>
    <ds:schemaRef ds:uri="http://schemas.microsoft.com/office/2006/documentManagement/types"/>
    <ds:schemaRef ds:uri="http://purl.org/dc/dcmitype/"/>
    <ds:schemaRef ds:uri="http://schemas.microsoft.com/office/infopath/2007/PartnerControls"/>
    <ds:schemaRef ds:uri="8fbad1df-5bb6-4a0f-9ce5-a62b46f21181"/>
    <ds:schemaRef ds:uri="http://www.w3.org/XML/1998/namespace"/>
  </ds:schemaRefs>
</ds:datastoreItem>
</file>

<file path=customXml/itemProps2.xml><?xml version="1.0" encoding="utf-8"?>
<ds:datastoreItem xmlns:ds="http://schemas.openxmlformats.org/officeDocument/2006/customXml" ds:itemID="{45023351-2178-4E43-8C3C-496EA3BE43ED}">
  <ds:schemaRefs>
    <ds:schemaRef ds:uri="http://schemas.microsoft.com/sharepoint/v3/contenttype/forms"/>
  </ds:schemaRefs>
</ds:datastoreItem>
</file>

<file path=customXml/itemProps3.xml><?xml version="1.0" encoding="utf-8"?>
<ds:datastoreItem xmlns:ds="http://schemas.openxmlformats.org/officeDocument/2006/customXml" ds:itemID="{BAEEDF22-BAB1-4F48-8362-6F30DA61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1da1b-f233-4434-9962-8187bb90af34"/>
    <ds:schemaRef ds:uri="8fbad1df-5bb6-4a0f-9ce5-a62b46f21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17</vt:i4>
      </vt:variant>
    </vt:vector>
  </HeadingPairs>
  <TitlesOfParts>
    <vt:vector size="31" baseType="lpstr">
      <vt:lpstr>Instruction</vt:lpstr>
      <vt:lpstr>Realisation vs budget</vt:lpstr>
      <vt:lpstr>Realisation</vt:lpstr>
      <vt:lpstr>Budget</vt:lpstr>
      <vt:lpstr>Activities inception (main)</vt:lpstr>
      <vt:lpstr>Activities year 1</vt:lpstr>
      <vt:lpstr>Activities year 2</vt:lpstr>
      <vt:lpstr>Activities Year 3</vt:lpstr>
      <vt:lpstr>Activities year 4</vt:lpstr>
      <vt:lpstr>Activities total</vt:lpstr>
      <vt:lpstr>Key standards table</vt:lpstr>
      <vt:lpstr>Payment schedule</vt:lpstr>
      <vt:lpstr>gegevensblad</vt:lpstr>
      <vt:lpstr>Blad2</vt:lpstr>
      <vt:lpstr>Budget!_GoBack</vt:lpstr>
      <vt:lpstr>Realisation!_GoBack</vt:lpstr>
      <vt:lpstr>'Realisation vs budget'!_GoBack</vt:lpstr>
      <vt:lpstr>'Activities inception (main)'!Afdrukbereik</vt:lpstr>
      <vt:lpstr>'Activities total'!Afdrukbereik</vt:lpstr>
      <vt:lpstr>'Activities year 1'!Afdrukbereik</vt:lpstr>
      <vt:lpstr>'Activities year 2'!Afdrukbereik</vt:lpstr>
      <vt:lpstr>'Activities Year 3'!Afdrukbereik</vt:lpstr>
      <vt:lpstr>'Activities year 4'!Afdrukbereik</vt:lpstr>
      <vt:lpstr>Budget!Afdrukbereik</vt:lpstr>
      <vt:lpstr>Instruction!Afdrukbereik</vt:lpstr>
      <vt:lpstr>'Key standards table'!Afdrukbereik</vt:lpstr>
      <vt:lpstr>Realisation!Afdrukbereik</vt:lpstr>
      <vt:lpstr>'Realisation vs budget'!Afdrukbereik</vt:lpstr>
      <vt:lpstr>module</vt:lpstr>
      <vt:lpstr>PROJTITEL</vt:lpstr>
      <vt:lpstr>Subsidy_rate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 Annex IV Project budget calculation realisation tool</dc:title>
  <dc:subject/>
  <dc:creator/>
  <cp:keywords/>
  <dc:description/>
  <cp:lastModifiedBy/>
  <cp:revision>1</cp:revision>
  <dcterms:created xsi:type="dcterms:W3CDTF">2025-12-02T22:31:00Z</dcterms:created>
  <dcterms:modified xsi:type="dcterms:W3CDTF">2026-03-26T11:59:48Z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0x010100E45923377886B54F9F933861B8D52EBF</vt:lpwstr>
  </property>
  <property fmtid="{D5CDD505-2E9C-101B-9397-08002B2CF9AE}" pid="3" name="MediaServiceImageTags">
    <vt:lpwstr/>
  </property>
</Properties>
</file>